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taliy\Desktop\"/>
    </mc:Choice>
  </mc:AlternateContent>
  <bookViews>
    <workbookView xWindow="1860" yWindow="0" windowWidth="19530" windowHeight="7980"/>
  </bookViews>
  <sheets>
    <sheet name="Price_List 2020 UA" sheetId="6" r:id="rId1"/>
    <sheet name="Шаблон КП" sheetId="4" r:id="rId2"/>
    <sheet name="ORDER REQUEST" sheetId="5" r:id="rId3"/>
  </sheets>
  <definedNames>
    <definedName name="_xlnm._FilterDatabase" localSheetId="0" hidden="1">'Price_List 2020 UA'!$A$10:$I$1358</definedName>
    <definedName name="_xlnm.Print_Area" localSheetId="2">'ORDER REQUEST'!$A$1:$J$124</definedName>
    <definedName name="_xlnm.Print_Area" localSheetId="0">'Price_List 2020 UA'!$A$1:$I$1358</definedName>
    <definedName name="_xlnm.Print_Area" localSheetId="1">'Шаблон КП'!$A$1:$G$78</definedName>
  </definedNames>
  <calcPr calcId="152511" refMode="R1C1"/>
</workbook>
</file>

<file path=xl/calcChain.xml><?xml version="1.0" encoding="utf-8"?>
<calcChain xmlns="http://schemas.openxmlformats.org/spreadsheetml/2006/main">
  <c r="C12" i="4" l="1"/>
  <c r="C13" i="4" s="1"/>
  <c r="H25" i="5" l="1"/>
  <c r="I25" i="5"/>
  <c r="H26" i="5"/>
  <c r="I26" i="5"/>
  <c r="H27" i="5"/>
  <c r="I27" i="5"/>
  <c r="H28" i="5"/>
  <c r="I28" i="5"/>
  <c r="H29" i="5"/>
  <c r="I29" i="5"/>
  <c r="H30" i="5"/>
  <c r="I30" i="5"/>
  <c r="H31" i="5"/>
  <c r="I31" i="5"/>
  <c r="H32" i="5"/>
  <c r="I32" i="5"/>
  <c r="H33" i="5"/>
  <c r="I33" i="5"/>
  <c r="H34" i="5"/>
  <c r="I34" i="5"/>
  <c r="H35" i="5"/>
  <c r="I35" i="5"/>
  <c r="H36" i="5"/>
  <c r="I36" i="5"/>
  <c r="H37" i="5"/>
  <c r="I37" i="5"/>
  <c r="H38" i="5"/>
  <c r="I38" i="5"/>
  <c r="H39" i="5"/>
  <c r="I39" i="5"/>
  <c r="H40" i="5"/>
  <c r="I40" i="5"/>
  <c r="H41" i="5"/>
  <c r="I41" i="5"/>
  <c r="H42" i="5"/>
  <c r="I42" i="5"/>
  <c r="H43" i="5"/>
  <c r="I43" i="5"/>
  <c r="H44" i="5"/>
  <c r="I44" i="5"/>
  <c r="H45" i="5"/>
  <c r="I45" i="5"/>
  <c r="H46" i="5"/>
  <c r="I46" i="5"/>
  <c r="H47" i="5"/>
  <c r="I47" i="5"/>
  <c r="H48" i="5"/>
  <c r="I48" i="5"/>
  <c r="H49" i="5"/>
  <c r="I49" i="5"/>
  <c r="H50" i="5"/>
  <c r="I50" i="5"/>
  <c r="H51" i="5"/>
  <c r="I51" i="5"/>
  <c r="H52" i="5"/>
  <c r="I52" i="5"/>
  <c r="H53" i="5"/>
  <c r="I53" i="5"/>
  <c r="H54" i="5"/>
  <c r="I54" i="5"/>
  <c r="H55" i="5"/>
  <c r="I55" i="5"/>
  <c r="H56" i="5"/>
  <c r="I56" i="5"/>
  <c r="H57" i="5"/>
  <c r="I57" i="5"/>
  <c r="H58" i="5"/>
  <c r="I58" i="5"/>
  <c r="H59" i="5"/>
  <c r="I59" i="5"/>
  <c r="H60" i="5"/>
  <c r="I60" i="5"/>
  <c r="H61" i="5"/>
  <c r="I61" i="5"/>
  <c r="H62" i="5"/>
  <c r="I62" i="5"/>
  <c r="H63" i="5"/>
  <c r="I63" i="5"/>
  <c r="H64" i="5"/>
  <c r="I64" i="5"/>
  <c r="H65" i="5"/>
  <c r="I65" i="5"/>
  <c r="H66" i="5"/>
  <c r="I66" i="5"/>
  <c r="H67" i="5"/>
  <c r="I67" i="5"/>
  <c r="H68" i="5"/>
  <c r="I68" i="5"/>
  <c r="H69" i="5"/>
  <c r="I69" i="5"/>
  <c r="H70" i="5"/>
  <c r="I70" i="5"/>
  <c r="H71" i="5"/>
  <c r="I71" i="5"/>
  <c r="H72" i="5"/>
  <c r="I72" i="5"/>
  <c r="H73" i="5"/>
  <c r="I73" i="5"/>
  <c r="H74" i="5"/>
  <c r="I74" i="5"/>
  <c r="H75" i="5"/>
  <c r="I75" i="5"/>
  <c r="H76" i="5"/>
  <c r="I76" i="5"/>
  <c r="H77" i="5"/>
  <c r="I77" i="5"/>
  <c r="H78" i="5"/>
  <c r="I78" i="5"/>
  <c r="H79" i="5"/>
  <c r="I79" i="5"/>
  <c r="H80" i="5"/>
  <c r="I80" i="5"/>
  <c r="H81" i="5"/>
  <c r="I81" i="5"/>
  <c r="H82" i="5"/>
  <c r="I82" i="5"/>
  <c r="H83" i="5"/>
  <c r="I83" i="5"/>
  <c r="H84" i="5"/>
  <c r="I84" i="5"/>
  <c r="H85" i="5"/>
  <c r="I85" i="5"/>
  <c r="H86" i="5"/>
  <c r="I86" i="5"/>
  <c r="H87" i="5"/>
  <c r="I87" i="5"/>
  <c r="H88" i="5"/>
  <c r="I88" i="5"/>
  <c r="H89" i="5"/>
  <c r="I89" i="5"/>
  <c r="H90" i="5"/>
  <c r="I90" i="5"/>
  <c r="H91" i="5"/>
  <c r="I91" i="5"/>
  <c r="H92" i="5"/>
  <c r="I92" i="5"/>
  <c r="H93" i="5"/>
  <c r="I93" i="5"/>
  <c r="H94" i="5"/>
  <c r="I94" i="5"/>
  <c r="H95" i="5"/>
  <c r="I95" i="5"/>
  <c r="H96" i="5"/>
  <c r="I96" i="5"/>
  <c r="H97" i="5"/>
  <c r="I97" i="5"/>
  <c r="H98" i="5"/>
  <c r="I98" i="5"/>
  <c r="H99" i="5"/>
  <c r="I99" i="5"/>
  <c r="H100" i="5"/>
  <c r="I100" i="5"/>
  <c r="H101" i="5"/>
  <c r="I101" i="5"/>
  <c r="H102" i="5"/>
  <c r="I102" i="5"/>
  <c r="H103" i="5"/>
  <c r="I103" i="5"/>
  <c r="H104" i="5"/>
  <c r="I104" i="5"/>
  <c r="H105" i="5"/>
  <c r="I105" i="5"/>
  <c r="H106" i="5"/>
  <c r="I106" i="5"/>
  <c r="H107" i="5"/>
  <c r="I107" i="5"/>
  <c r="H108" i="5"/>
  <c r="I108" i="5"/>
  <c r="H109" i="5"/>
  <c r="I109" i="5"/>
  <c r="H110" i="5"/>
  <c r="I110" i="5"/>
  <c r="H111" i="5"/>
  <c r="I111" i="5"/>
  <c r="H112" i="5"/>
  <c r="I112" i="5"/>
  <c r="H113" i="5"/>
  <c r="I113" i="5"/>
  <c r="H114" i="5"/>
  <c r="I114" i="5"/>
  <c r="H115" i="5"/>
  <c r="I115" i="5"/>
  <c r="H116" i="5"/>
  <c r="I116" i="5"/>
  <c r="H117" i="5"/>
  <c r="I117" i="5"/>
  <c r="H118" i="5"/>
  <c r="I118" i="5"/>
  <c r="H119" i="5"/>
  <c r="I119" i="5"/>
  <c r="H120" i="5"/>
  <c r="I120" i="5"/>
  <c r="H121" i="5"/>
  <c r="I121" i="5"/>
  <c r="H122" i="5"/>
  <c r="I122" i="5"/>
  <c r="H123" i="5"/>
  <c r="I123" i="5"/>
  <c r="C25" i="5"/>
  <c r="D25" i="5"/>
  <c r="F25" i="5" s="1"/>
  <c r="C26" i="5"/>
  <c r="D26" i="5"/>
  <c r="F26" i="5" s="1"/>
  <c r="C27" i="5"/>
  <c r="D27" i="5"/>
  <c r="F27" i="5" s="1"/>
  <c r="C28" i="5"/>
  <c r="D28" i="5"/>
  <c r="F28" i="5" s="1"/>
  <c r="G28" i="5" s="1"/>
  <c r="C29" i="5"/>
  <c r="D29" i="5"/>
  <c r="F29" i="5" s="1"/>
  <c r="G29" i="5" s="1"/>
  <c r="C30" i="5"/>
  <c r="D30" i="5"/>
  <c r="F30" i="5" s="1"/>
  <c r="C31" i="5"/>
  <c r="D31" i="5"/>
  <c r="F31" i="5" s="1"/>
  <c r="C32" i="5"/>
  <c r="D32" i="5"/>
  <c r="F32" i="5" s="1"/>
  <c r="G32" i="5" s="1"/>
  <c r="C33" i="5"/>
  <c r="D33" i="5"/>
  <c r="F33" i="5" s="1"/>
  <c r="C34" i="5"/>
  <c r="D34" i="5"/>
  <c r="F34" i="5" s="1"/>
  <c r="C35" i="5"/>
  <c r="D35" i="5"/>
  <c r="F35" i="5" s="1"/>
  <c r="C36" i="5"/>
  <c r="D36" i="5"/>
  <c r="F36" i="5" s="1"/>
  <c r="C37" i="5"/>
  <c r="D37" i="5"/>
  <c r="F37" i="5" s="1"/>
  <c r="C38" i="5"/>
  <c r="D38" i="5"/>
  <c r="F38" i="5" s="1"/>
  <c r="C39" i="5"/>
  <c r="D39" i="5"/>
  <c r="F39" i="5" s="1"/>
  <c r="G39" i="5" s="1"/>
  <c r="C40" i="5"/>
  <c r="D40" i="5"/>
  <c r="F40" i="5" s="1"/>
  <c r="C41" i="5"/>
  <c r="D41" i="5"/>
  <c r="F41" i="5" s="1"/>
  <c r="C42" i="5"/>
  <c r="D42" i="5"/>
  <c r="F42" i="5" s="1"/>
  <c r="C43" i="5"/>
  <c r="D43" i="5"/>
  <c r="F43" i="5" s="1"/>
  <c r="C44" i="5"/>
  <c r="D44" i="5"/>
  <c r="F44" i="5" s="1"/>
  <c r="C45" i="5"/>
  <c r="D45" i="5"/>
  <c r="F45" i="5" s="1"/>
  <c r="C46" i="5"/>
  <c r="D46" i="5"/>
  <c r="F46" i="5" s="1"/>
  <c r="C47" i="5"/>
  <c r="D47" i="5"/>
  <c r="F47" i="5" s="1"/>
  <c r="G47" i="5" s="1"/>
  <c r="C48" i="5"/>
  <c r="D48" i="5"/>
  <c r="F48" i="5" s="1"/>
  <c r="G48" i="5" s="1"/>
  <c r="C49" i="5"/>
  <c r="D49" i="5"/>
  <c r="F49" i="5" s="1"/>
  <c r="G49" i="5" s="1"/>
  <c r="C50" i="5"/>
  <c r="D50" i="5"/>
  <c r="F50" i="5" s="1"/>
  <c r="C51" i="5"/>
  <c r="D51" i="5"/>
  <c r="F51" i="5" s="1"/>
  <c r="C52" i="5"/>
  <c r="D52" i="5"/>
  <c r="F52" i="5" s="1"/>
  <c r="G52" i="5" s="1"/>
  <c r="C53" i="5"/>
  <c r="D53" i="5"/>
  <c r="F53" i="5" s="1"/>
  <c r="C54" i="5"/>
  <c r="D54" i="5"/>
  <c r="F54" i="5" s="1"/>
  <c r="C55" i="5"/>
  <c r="D55" i="5"/>
  <c r="F55" i="5" s="1"/>
  <c r="C56" i="5"/>
  <c r="D56" i="5"/>
  <c r="F56" i="5" s="1"/>
  <c r="C57" i="5"/>
  <c r="D57" i="5"/>
  <c r="F57" i="5" s="1"/>
  <c r="C58" i="5"/>
  <c r="D58" i="5"/>
  <c r="F58" i="5" s="1"/>
  <c r="C59" i="5"/>
  <c r="D59" i="5"/>
  <c r="F59" i="5" s="1"/>
  <c r="C60" i="5"/>
  <c r="D60" i="5"/>
  <c r="F60" i="5" s="1"/>
  <c r="C61" i="5"/>
  <c r="D61" i="5"/>
  <c r="F61" i="5" s="1"/>
  <c r="C62" i="5"/>
  <c r="D62" i="5"/>
  <c r="F62" i="5" s="1"/>
  <c r="C63" i="5"/>
  <c r="D63" i="5"/>
  <c r="F63" i="5" s="1"/>
  <c r="C64" i="5"/>
  <c r="D64" i="5"/>
  <c r="F64" i="5" s="1"/>
  <c r="C65" i="5"/>
  <c r="D65" i="5"/>
  <c r="F65" i="5" s="1"/>
  <c r="C66" i="5"/>
  <c r="D66" i="5"/>
  <c r="F66" i="5" s="1"/>
  <c r="C67" i="5"/>
  <c r="D67" i="5"/>
  <c r="F67" i="5" s="1"/>
  <c r="G67" i="5" s="1"/>
  <c r="C68" i="5"/>
  <c r="D68" i="5"/>
  <c r="F68" i="5" s="1"/>
  <c r="C69" i="5"/>
  <c r="D69" i="5"/>
  <c r="F69" i="5" s="1"/>
  <c r="C70" i="5"/>
  <c r="D70" i="5"/>
  <c r="F70" i="5" s="1"/>
  <c r="C71" i="5"/>
  <c r="D71" i="5"/>
  <c r="F71" i="5" s="1"/>
  <c r="C72" i="5"/>
  <c r="D72" i="5"/>
  <c r="F72" i="5" s="1"/>
  <c r="C73" i="5"/>
  <c r="D73" i="5"/>
  <c r="F73" i="5" s="1"/>
  <c r="C74" i="5"/>
  <c r="D74" i="5"/>
  <c r="F74" i="5" s="1"/>
  <c r="C75" i="5"/>
  <c r="D75" i="5"/>
  <c r="F75" i="5" s="1"/>
  <c r="C76" i="5"/>
  <c r="D76" i="5"/>
  <c r="F76" i="5" s="1"/>
  <c r="C77" i="5"/>
  <c r="D77" i="5"/>
  <c r="F77" i="5" s="1"/>
  <c r="C78" i="5"/>
  <c r="D78" i="5"/>
  <c r="F78" i="5" s="1"/>
  <c r="C79" i="5"/>
  <c r="D79" i="5"/>
  <c r="F79" i="5" s="1"/>
  <c r="C80" i="5"/>
  <c r="D80" i="5"/>
  <c r="F80" i="5" s="1"/>
  <c r="C81" i="5"/>
  <c r="D81" i="5"/>
  <c r="F81" i="5" s="1"/>
  <c r="C82" i="5"/>
  <c r="D82" i="5"/>
  <c r="F82" i="5" s="1"/>
  <c r="C83" i="5"/>
  <c r="D83" i="5"/>
  <c r="F83" i="5" s="1"/>
  <c r="G83" i="5" s="1"/>
  <c r="C84" i="5"/>
  <c r="D84" i="5"/>
  <c r="F84" i="5" s="1"/>
  <c r="C85" i="5"/>
  <c r="D85" i="5"/>
  <c r="F85" i="5" s="1"/>
  <c r="C86" i="5"/>
  <c r="D86" i="5"/>
  <c r="F86" i="5" s="1"/>
  <c r="C87" i="5"/>
  <c r="D87" i="5"/>
  <c r="F87" i="5" s="1"/>
  <c r="C88" i="5"/>
  <c r="D88" i="5"/>
  <c r="F88" i="5" s="1"/>
  <c r="C89" i="5"/>
  <c r="D89" i="5"/>
  <c r="F89" i="5" s="1"/>
  <c r="C90" i="5"/>
  <c r="D90" i="5"/>
  <c r="F90" i="5" s="1"/>
  <c r="C91" i="5"/>
  <c r="D91" i="5"/>
  <c r="F91" i="5" s="1"/>
  <c r="C92" i="5"/>
  <c r="D92" i="5"/>
  <c r="F92" i="5" s="1"/>
  <c r="C93" i="5"/>
  <c r="D93" i="5"/>
  <c r="F93" i="5" s="1"/>
  <c r="C94" i="5"/>
  <c r="D94" i="5"/>
  <c r="F94" i="5" s="1"/>
  <c r="C95" i="5"/>
  <c r="D95" i="5"/>
  <c r="F95" i="5" s="1"/>
  <c r="C96" i="5"/>
  <c r="D96" i="5"/>
  <c r="F96" i="5" s="1"/>
  <c r="C97" i="5"/>
  <c r="D97" i="5"/>
  <c r="F97" i="5" s="1"/>
  <c r="C98" i="5"/>
  <c r="D98" i="5"/>
  <c r="F98" i="5" s="1"/>
  <c r="C99" i="5"/>
  <c r="D99" i="5"/>
  <c r="F99" i="5" s="1"/>
  <c r="G99" i="5" s="1"/>
  <c r="C100" i="5"/>
  <c r="D100" i="5"/>
  <c r="F100" i="5" s="1"/>
  <c r="C101" i="5"/>
  <c r="D101" i="5"/>
  <c r="F101" i="5" s="1"/>
  <c r="C102" i="5"/>
  <c r="D102" i="5"/>
  <c r="F102" i="5" s="1"/>
  <c r="C103" i="5"/>
  <c r="D103" i="5"/>
  <c r="F103" i="5" s="1"/>
  <c r="C104" i="5"/>
  <c r="D104" i="5"/>
  <c r="F104" i="5" s="1"/>
  <c r="C105" i="5"/>
  <c r="D105" i="5"/>
  <c r="F105" i="5" s="1"/>
  <c r="C106" i="5"/>
  <c r="D106" i="5"/>
  <c r="F106" i="5" s="1"/>
  <c r="C107" i="5"/>
  <c r="D107" i="5"/>
  <c r="F107" i="5" s="1"/>
  <c r="C108" i="5"/>
  <c r="D108" i="5"/>
  <c r="F108" i="5" s="1"/>
  <c r="G108" i="5" s="1"/>
  <c r="C109" i="5"/>
  <c r="D109" i="5"/>
  <c r="F109" i="5" s="1"/>
  <c r="G109" i="5" s="1"/>
  <c r="C110" i="5"/>
  <c r="D110" i="5"/>
  <c r="F110" i="5" s="1"/>
  <c r="C111" i="5"/>
  <c r="D111" i="5"/>
  <c r="F111" i="5" s="1"/>
  <c r="C112" i="5"/>
  <c r="D112" i="5"/>
  <c r="F112" i="5" s="1"/>
  <c r="C113" i="5"/>
  <c r="D113" i="5"/>
  <c r="F113" i="5" s="1"/>
  <c r="C114" i="5"/>
  <c r="D114" i="5"/>
  <c r="F114" i="5" s="1"/>
  <c r="C115" i="5"/>
  <c r="D115" i="5"/>
  <c r="F115" i="5" s="1"/>
  <c r="C116" i="5"/>
  <c r="D116" i="5"/>
  <c r="F116" i="5" s="1"/>
  <c r="G116" i="5" s="1"/>
  <c r="C117" i="5"/>
  <c r="D117" i="5"/>
  <c r="F117" i="5" s="1"/>
  <c r="G117" i="5" s="1"/>
  <c r="C118" i="5"/>
  <c r="D118" i="5"/>
  <c r="F118" i="5" s="1"/>
  <c r="G118" i="5" s="1"/>
  <c r="C119" i="5"/>
  <c r="D119" i="5"/>
  <c r="F119" i="5" s="1"/>
  <c r="C120" i="5"/>
  <c r="D120" i="5"/>
  <c r="F120" i="5" s="1"/>
  <c r="C121" i="5"/>
  <c r="D121" i="5"/>
  <c r="F121" i="5" s="1"/>
  <c r="C122" i="5"/>
  <c r="D122" i="5"/>
  <c r="F122" i="5" s="1"/>
  <c r="C123" i="5"/>
  <c r="D123" i="5"/>
  <c r="F123" i="5" s="1"/>
  <c r="J123" i="5" s="1"/>
  <c r="I24" i="5"/>
  <c r="H24" i="5"/>
  <c r="D24" i="5"/>
  <c r="C24" i="5"/>
  <c r="C18" i="4"/>
  <c r="D18" i="4"/>
  <c r="C19" i="4"/>
  <c r="D19" i="4"/>
  <c r="C20" i="4"/>
  <c r="D20" i="4"/>
  <c r="C21" i="4"/>
  <c r="D21" i="4"/>
  <c r="C22" i="4"/>
  <c r="D22" i="4"/>
  <c r="C23" i="4"/>
  <c r="D23" i="4"/>
  <c r="C24" i="4"/>
  <c r="D24" i="4"/>
  <c r="C25" i="4"/>
  <c r="D25" i="4"/>
  <c r="C26" i="4"/>
  <c r="D26" i="4"/>
  <c r="C27" i="4"/>
  <c r="D27" i="4"/>
  <c r="C28" i="4"/>
  <c r="D28" i="4"/>
  <c r="C29" i="4"/>
  <c r="D29" i="4"/>
  <c r="C30" i="4"/>
  <c r="D30" i="4"/>
  <c r="C31" i="4"/>
  <c r="D31" i="4"/>
  <c r="C32" i="4"/>
  <c r="D32" i="4"/>
  <c r="C33" i="4"/>
  <c r="D33" i="4"/>
  <c r="C34" i="4"/>
  <c r="D34" i="4"/>
  <c r="C35" i="4"/>
  <c r="D35" i="4"/>
  <c r="C36" i="4"/>
  <c r="D36" i="4"/>
  <c r="C37" i="4"/>
  <c r="D37" i="4"/>
  <c r="C38" i="4"/>
  <c r="D38" i="4"/>
  <c r="C39" i="4"/>
  <c r="D39" i="4"/>
  <c r="C40" i="4"/>
  <c r="D40" i="4"/>
  <c r="C41" i="4"/>
  <c r="D41" i="4"/>
  <c r="C42" i="4"/>
  <c r="D42" i="4"/>
  <c r="C43" i="4"/>
  <c r="D43" i="4"/>
  <c r="C44" i="4"/>
  <c r="D44" i="4"/>
  <c r="C45" i="4"/>
  <c r="D45" i="4"/>
  <c r="C46" i="4"/>
  <c r="D46" i="4"/>
  <c r="C47" i="4"/>
  <c r="D47" i="4"/>
  <c r="C48" i="4"/>
  <c r="D48" i="4"/>
  <c r="C49" i="4"/>
  <c r="D49" i="4"/>
  <c r="C50" i="4"/>
  <c r="D50" i="4"/>
  <c r="C51" i="4"/>
  <c r="D51" i="4"/>
  <c r="C52" i="4"/>
  <c r="D52" i="4"/>
  <c r="C53" i="4"/>
  <c r="D53" i="4"/>
  <c r="C54" i="4"/>
  <c r="D54" i="4"/>
  <c r="C55" i="4"/>
  <c r="D55" i="4"/>
  <c r="C56" i="4"/>
  <c r="D56" i="4"/>
  <c r="C57" i="4"/>
  <c r="D57" i="4"/>
  <c r="C58" i="4"/>
  <c r="D58" i="4"/>
  <c r="C59" i="4"/>
  <c r="D59" i="4"/>
  <c r="C60" i="4"/>
  <c r="D60" i="4"/>
  <c r="C61" i="4"/>
  <c r="D61" i="4"/>
  <c r="C62" i="4"/>
  <c r="D62" i="4"/>
  <c r="C63" i="4"/>
  <c r="D63" i="4"/>
  <c r="C64" i="4"/>
  <c r="D64" i="4"/>
  <c r="C65" i="4"/>
  <c r="D65" i="4"/>
  <c r="C66" i="4"/>
  <c r="D66" i="4"/>
  <c r="D17" i="4"/>
  <c r="C17" i="4"/>
  <c r="G91" i="5" l="1"/>
  <c r="J91" i="5"/>
  <c r="G75" i="5"/>
  <c r="J75" i="5"/>
  <c r="G59" i="5"/>
  <c r="J59" i="5"/>
  <c r="G110" i="5"/>
  <c r="J110" i="5"/>
  <c r="G50" i="5"/>
  <c r="J50" i="5"/>
  <c r="G30" i="5"/>
  <c r="J30" i="5"/>
  <c r="J83" i="5"/>
  <c r="J67" i="5"/>
  <c r="G115" i="5"/>
  <c r="J115" i="5"/>
  <c r="J111" i="5"/>
  <c r="G111" i="5"/>
  <c r="G105" i="5"/>
  <c r="J105" i="5"/>
  <c r="G101" i="5"/>
  <c r="J101" i="5"/>
  <c r="J95" i="5"/>
  <c r="G95" i="5"/>
  <c r="J87" i="5"/>
  <c r="G87" i="5"/>
  <c r="G81" i="5"/>
  <c r="J81" i="5"/>
  <c r="G77" i="5"/>
  <c r="J77" i="5"/>
  <c r="J71" i="5"/>
  <c r="G71" i="5"/>
  <c r="G65" i="5"/>
  <c r="J65" i="5"/>
  <c r="G61" i="5"/>
  <c r="J61" i="5"/>
  <c r="J55" i="5"/>
  <c r="G55" i="5"/>
  <c r="J51" i="5"/>
  <c r="G51" i="5"/>
  <c r="J43" i="5"/>
  <c r="G43" i="5"/>
  <c r="G37" i="5"/>
  <c r="J37" i="5"/>
  <c r="G33" i="5"/>
  <c r="J33" i="5"/>
  <c r="J25" i="5"/>
  <c r="G25" i="5"/>
  <c r="G121" i="5"/>
  <c r="J121" i="5"/>
  <c r="J119" i="5"/>
  <c r="G119" i="5"/>
  <c r="G113" i="5"/>
  <c r="J113" i="5"/>
  <c r="G107" i="5"/>
  <c r="J107" i="5"/>
  <c r="J103" i="5"/>
  <c r="G103" i="5"/>
  <c r="G97" i="5"/>
  <c r="J97" i="5"/>
  <c r="G93" i="5"/>
  <c r="J93" i="5"/>
  <c r="G89" i="5"/>
  <c r="J89" i="5"/>
  <c r="G85" i="5"/>
  <c r="J85" i="5"/>
  <c r="J79" i="5"/>
  <c r="G79" i="5"/>
  <c r="G73" i="5"/>
  <c r="J73" i="5"/>
  <c r="G69" i="5"/>
  <c r="J69" i="5"/>
  <c r="J63" i="5"/>
  <c r="G63" i="5"/>
  <c r="G57" i="5"/>
  <c r="J57" i="5"/>
  <c r="G53" i="5"/>
  <c r="J53" i="5"/>
  <c r="G45" i="5"/>
  <c r="J45" i="5"/>
  <c r="G41" i="5"/>
  <c r="J41" i="5"/>
  <c r="J35" i="5"/>
  <c r="G35" i="5"/>
  <c r="J31" i="5"/>
  <c r="G31" i="5"/>
  <c r="G27" i="5"/>
  <c r="J27" i="5"/>
  <c r="G123" i="5"/>
  <c r="J122" i="5"/>
  <c r="G122" i="5"/>
  <c r="G120" i="5"/>
  <c r="J120" i="5"/>
  <c r="J114" i="5"/>
  <c r="G114" i="5"/>
  <c r="G112" i="5"/>
  <c r="J112" i="5"/>
  <c r="J106" i="5"/>
  <c r="G106" i="5"/>
  <c r="G104" i="5"/>
  <c r="J104" i="5"/>
  <c r="J102" i="5"/>
  <c r="G102" i="5"/>
  <c r="G100" i="5"/>
  <c r="J100" i="5"/>
  <c r="J98" i="5"/>
  <c r="G98" i="5"/>
  <c r="G96" i="5"/>
  <c r="J96" i="5"/>
  <c r="J94" i="5"/>
  <c r="G94" i="5"/>
  <c r="G92" i="5"/>
  <c r="J92" i="5"/>
  <c r="G90" i="5"/>
  <c r="J90" i="5"/>
  <c r="G88" i="5"/>
  <c r="J88" i="5"/>
  <c r="J86" i="5"/>
  <c r="G86" i="5"/>
  <c r="G84" i="5"/>
  <c r="J84" i="5"/>
  <c r="J82" i="5"/>
  <c r="G82" i="5"/>
  <c r="G80" i="5"/>
  <c r="J80" i="5"/>
  <c r="J78" i="5"/>
  <c r="G78" i="5"/>
  <c r="G76" i="5"/>
  <c r="J76" i="5"/>
  <c r="G74" i="5"/>
  <c r="J74" i="5"/>
  <c r="G72" i="5"/>
  <c r="J72" i="5"/>
  <c r="J70" i="5"/>
  <c r="G70" i="5"/>
  <c r="G68" i="5"/>
  <c r="J68" i="5"/>
  <c r="G66" i="5"/>
  <c r="J66" i="5"/>
  <c r="G64" i="5"/>
  <c r="J64" i="5"/>
  <c r="J62" i="5"/>
  <c r="G62" i="5"/>
  <c r="G60" i="5"/>
  <c r="J60" i="5"/>
  <c r="G58" i="5"/>
  <c r="J58" i="5"/>
  <c r="G56" i="5"/>
  <c r="J56" i="5"/>
  <c r="J54" i="5"/>
  <c r="G54" i="5"/>
  <c r="G46" i="5"/>
  <c r="J46" i="5"/>
  <c r="G44" i="5"/>
  <c r="J44" i="5"/>
  <c r="J42" i="5"/>
  <c r="G42" i="5"/>
  <c r="G40" i="5"/>
  <c r="J40" i="5"/>
  <c r="G38" i="5"/>
  <c r="J38" i="5"/>
  <c r="G36" i="5"/>
  <c r="J36" i="5"/>
  <c r="J34" i="5"/>
  <c r="G34" i="5"/>
  <c r="J26" i="5"/>
  <c r="G26" i="5"/>
  <c r="J99" i="5"/>
  <c r="J117" i="5"/>
  <c r="J116" i="5"/>
  <c r="J109" i="5"/>
  <c r="J108" i="5"/>
  <c r="J49" i="5"/>
  <c r="J29" i="5"/>
  <c r="J28" i="5"/>
  <c r="J47" i="5"/>
  <c r="J118" i="5"/>
  <c r="J39" i="5"/>
  <c r="J52" i="5"/>
  <c r="J48" i="5"/>
  <c r="J32" i="5"/>
  <c r="F24" i="5"/>
  <c r="C16" i="5"/>
  <c r="C17" i="5" s="1"/>
  <c r="E18" i="4"/>
  <c r="G18" i="4" s="1"/>
  <c r="E19" i="4"/>
  <c r="G19" i="4" s="1"/>
  <c r="E20" i="4"/>
  <c r="G20" i="4" s="1"/>
  <c r="E21" i="4"/>
  <c r="G21" i="4" s="1"/>
  <c r="E22" i="4"/>
  <c r="G22" i="4" s="1"/>
  <c r="E23" i="4"/>
  <c r="G23" i="4" s="1"/>
  <c r="E24" i="4"/>
  <c r="G24" i="4" s="1"/>
  <c r="E25" i="4"/>
  <c r="G25" i="4" s="1"/>
  <c r="E26" i="4"/>
  <c r="G26" i="4" s="1"/>
  <c r="E27" i="4"/>
  <c r="G27" i="4" s="1"/>
  <c r="E28" i="4"/>
  <c r="G28" i="4" s="1"/>
  <c r="E29" i="4"/>
  <c r="G29" i="4" s="1"/>
  <c r="E30" i="4"/>
  <c r="G30" i="4" s="1"/>
  <c r="E31" i="4"/>
  <c r="G31" i="4" s="1"/>
  <c r="E32" i="4"/>
  <c r="G32" i="4" s="1"/>
  <c r="E33" i="4"/>
  <c r="G33" i="4" s="1"/>
  <c r="E34" i="4"/>
  <c r="G34" i="4" s="1"/>
  <c r="E35" i="4"/>
  <c r="G35" i="4" s="1"/>
  <c r="E36" i="4"/>
  <c r="G36" i="4" s="1"/>
  <c r="E37" i="4"/>
  <c r="G37" i="4" s="1"/>
  <c r="E38" i="4"/>
  <c r="G38" i="4" s="1"/>
  <c r="E39" i="4"/>
  <c r="G39" i="4" s="1"/>
  <c r="E40" i="4"/>
  <c r="G40" i="4" s="1"/>
  <c r="E41" i="4"/>
  <c r="G41" i="4" s="1"/>
  <c r="E42" i="4"/>
  <c r="G42" i="4" s="1"/>
  <c r="E43" i="4"/>
  <c r="G43" i="4" s="1"/>
  <c r="E44" i="4"/>
  <c r="G44" i="4" s="1"/>
  <c r="E45" i="4"/>
  <c r="G45" i="4" s="1"/>
  <c r="E46" i="4"/>
  <c r="G46" i="4" s="1"/>
  <c r="E47" i="4"/>
  <c r="G47" i="4" s="1"/>
  <c r="E48" i="4"/>
  <c r="G48" i="4" s="1"/>
  <c r="E49" i="4"/>
  <c r="G49" i="4" s="1"/>
  <c r="E50" i="4"/>
  <c r="G50" i="4" s="1"/>
  <c r="E51" i="4"/>
  <c r="G51" i="4" s="1"/>
  <c r="E52" i="4"/>
  <c r="G52" i="4" s="1"/>
  <c r="E53" i="4"/>
  <c r="G53" i="4" s="1"/>
  <c r="E54" i="4"/>
  <c r="G54" i="4" s="1"/>
  <c r="E55" i="4"/>
  <c r="G55" i="4" s="1"/>
  <c r="E56" i="4"/>
  <c r="G56" i="4" s="1"/>
  <c r="E57" i="4"/>
  <c r="G57" i="4" s="1"/>
  <c r="E58" i="4"/>
  <c r="G58" i="4" s="1"/>
  <c r="E59" i="4"/>
  <c r="G59" i="4" s="1"/>
  <c r="E60" i="4"/>
  <c r="G60" i="4" s="1"/>
  <c r="E61" i="4"/>
  <c r="G61" i="4" s="1"/>
  <c r="E62" i="4"/>
  <c r="G62" i="4" s="1"/>
  <c r="E64" i="4"/>
  <c r="G64" i="4" s="1"/>
  <c r="E65" i="4"/>
  <c r="G65" i="4" s="1"/>
  <c r="E17" i="4"/>
  <c r="G17" i="4" s="1"/>
  <c r="E66" i="4"/>
  <c r="G66" i="4" s="1"/>
  <c r="E63" i="4"/>
  <c r="G63" i="4" s="1"/>
  <c r="J24" i="5" l="1"/>
  <c r="G24" i="5"/>
  <c r="G124" i="5" s="1"/>
  <c r="G67" i="4"/>
</calcChain>
</file>

<file path=xl/sharedStrings.xml><?xml version="1.0" encoding="utf-8"?>
<sst xmlns="http://schemas.openxmlformats.org/spreadsheetml/2006/main" count="4673" uniqueCount="1495">
  <si>
    <t/>
  </si>
  <si>
    <t>MLC</t>
  </si>
  <si>
    <t>Uni Pipe PLUS</t>
  </si>
  <si>
    <t>Uni-X</t>
  </si>
  <si>
    <t>Aqua Pipe</t>
  </si>
  <si>
    <t>Teck</t>
  </si>
  <si>
    <t>Flex</t>
  </si>
  <si>
    <t>Smart Aqua</t>
  </si>
  <si>
    <t>Smart Radi</t>
  </si>
  <si>
    <t>S-Press</t>
  </si>
  <si>
    <t>RS</t>
  </si>
  <si>
    <t>S-Press PLUS</t>
  </si>
  <si>
    <t>Aqua PLUS</t>
  </si>
  <si>
    <t>Vario</t>
  </si>
  <si>
    <t>Uni-C</t>
  </si>
  <si>
    <t>Flex-X</t>
  </si>
  <si>
    <t>Q&amp;E</t>
  </si>
  <si>
    <t>Radi Pipe</t>
  </si>
  <si>
    <t>Multi</t>
  </si>
  <si>
    <t>Fluvia</t>
  </si>
  <si>
    <t>Wipex</t>
  </si>
  <si>
    <t>Minitec</t>
  </si>
  <si>
    <t>Fix</t>
  </si>
  <si>
    <t>Comfort Pipe PLUS</t>
  </si>
  <si>
    <t>Vario PLUS</t>
  </si>
  <si>
    <t>Fluvia T</t>
  </si>
  <si>
    <t>Base</t>
  </si>
  <si>
    <t>Tecto</t>
  </si>
  <si>
    <t>Smart</t>
  </si>
  <si>
    <t>Nubos</t>
  </si>
  <si>
    <t>Tacker</t>
  </si>
  <si>
    <t>Classic</t>
  </si>
  <si>
    <t>Magna</t>
  </si>
  <si>
    <t>Siccus 14</t>
  </si>
  <si>
    <t>Siccus 20</t>
  </si>
  <si>
    <t>Renovis</t>
  </si>
  <si>
    <t>Thermatop</t>
  </si>
  <si>
    <t>Smatrix Base PRO</t>
  </si>
  <si>
    <t>Smatrix</t>
  </si>
  <si>
    <t>Smatrix Move PRO</t>
  </si>
  <si>
    <t>Smatrix Move</t>
  </si>
  <si>
    <t>Smatrix Move PLUS</t>
  </si>
  <si>
    <t>Fluvia Move PLUS</t>
  </si>
  <si>
    <t>Fluvia Move</t>
  </si>
  <si>
    <t>Smatrix Wave</t>
  </si>
  <si>
    <t>Smatrix Base</t>
  </si>
  <si>
    <t>Space</t>
  </si>
  <si>
    <t>Comfort E</t>
  </si>
  <si>
    <t>Ecoflex</t>
  </si>
  <si>
    <t>Ecoflex Supra PLUS</t>
  </si>
  <si>
    <t>Ecoflex Aqua</t>
  </si>
  <si>
    <t>Ecoflex Thermo</t>
  </si>
  <si>
    <t>Ecoflex Varia</t>
  </si>
  <si>
    <t>Ecoflex Quattro</t>
  </si>
  <si>
    <t>Ecoflex Supra</t>
  </si>
  <si>
    <t>Combi Port</t>
  </si>
  <si>
    <t>Aqua Port Central</t>
  </si>
  <si>
    <t>Uponor MLC Кліпса одинарна, біла 16</t>
  </si>
  <si>
    <t>Uponor MLC Кліпса одинарна, біла 20</t>
  </si>
  <si>
    <t>Uponor MLC Кліпса одинарна, біла 25</t>
  </si>
  <si>
    <t>Uponor MLC Кліпса одинарна, біла 32</t>
  </si>
  <si>
    <t>Uponor S-Press PLUS Муфта PPSU 16-16</t>
  </si>
  <si>
    <t>Uponor S-Press PLUS Муфта PPSU 20-20</t>
  </si>
  <si>
    <t>Uponor S-Press PLUS Муфта PPSU 25-25</t>
  </si>
  <si>
    <t>Uponor S-Press PLUS Муфта PPSU 32-32</t>
  </si>
  <si>
    <t>Uponor S-Press PLUS Редукція PPSU 20-16</t>
  </si>
  <si>
    <t>Uponor S-Press PLUS Редукція PPSU 25-16</t>
  </si>
  <si>
    <t>Uponor S-Press PLUS Редукція PPSU 25-20</t>
  </si>
  <si>
    <t>Uponor S-Press PLUS Редукція PPSU 32-25</t>
  </si>
  <si>
    <t>Uponor S-Press Редукція композитна PPSU 50-40</t>
  </si>
  <si>
    <t>Uponor S-Press Трійник рівнопрохідний PPSU 40-40-40</t>
  </si>
  <si>
    <t>Uponor S-Press Трійник рівнопрохідний PPSU 50-50-50</t>
  </si>
  <si>
    <t>Uponor S-Press PLUS Трійник редукційний PPSU 16-20-16</t>
  </si>
  <si>
    <t>Uponor S-Press PLUS Трійник редукційний PPSU 20-16-16</t>
  </si>
  <si>
    <t>Uponor S-Press PLUS Трійник редукційний PPSU 20-16-20</t>
  </si>
  <si>
    <t>Uponor S-Press PLUS Трійник редукційний PPSU 20-20-16</t>
  </si>
  <si>
    <t>Uponor S-Press PLUS Трійник редукційний PPSU 20-25-20</t>
  </si>
  <si>
    <t>Uponor S-Press PLUS Трійник редукційний PPSU 25-16-16</t>
  </si>
  <si>
    <t>Uponor S-Press PLUS Трійник редукційний PPSU 25-16-20</t>
  </si>
  <si>
    <t>Uponor S-Press PLUS Трійник редукційний PPSU 25-16-25</t>
  </si>
  <si>
    <t>Uponor S-Press PLUS Трійник редукційний PPSU 25-20-20</t>
  </si>
  <si>
    <t>Uponor S-Press PLUS Трійник редукційний PPSU 25-20-25</t>
  </si>
  <si>
    <t>Uponor S-Press PLUS Трійник редукційний PPSU 32-16-32</t>
  </si>
  <si>
    <t>Uponor S-Press PLUS Трійник редукційний PPSU 32-20-32</t>
  </si>
  <si>
    <t>Uponor S-Press PLUS Трійник редукційний PPSU 32-25-25</t>
  </si>
  <si>
    <t>Uponor S-Press PLUS Трійник редукційний PPSU 32-25-32</t>
  </si>
  <si>
    <t>Uponor S-Press Трійник редукційний PPSU 50-40-50</t>
  </si>
  <si>
    <t>Uponor S-Press PLUS Коліно радіальне 16-16</t>
  </si>
  <si>
    <t>Uponor S-Press PLUS Коліно радіальне 20-20</t>
  </si>
  <si>
    <t>Uponor S-Press PLUS Коліно радіальне 25-25</t>
  </si>
  <si>
    <t>Uponor S-Press PLUS Коліно радіальне 32-32</t>
  </si>
  <si>
    <t>Uponor S-Press PLUS Перехід на мідь 16-10CU</t>
  </si>
  <si>
    <t>Uponor S-Press PLUS Перехід на мідь 16-12CU</t>
  </si>
  <si>
    <t>Uponor S-Press PLUS Перехід на мідь 16-15CU</t>
  </si>
  <si>
    <t>Uponor S-Press PLUS Перехід на мідь 20-15CU</t>
  </si>
  <si>
    <t>Uponor S-Press PLUS Перехід на мідь 20-18CU</t>
  </si>
  <si>
    <t>Uponor S-Press PLUS Перехід на мідь 20-22CU</t>
  </si>
  <si>
    <t>Uponor S-Press PLUS Перехід на мідь 25-22CU</t>
  </si>
  <si>
    <t>Uponor S-Press PLUS Перехід на мідь 25-28CU</t>
  </si>
  <si>
    <t>Uponor S-Press PLUS Перехід на мідь 32-28CU</t>
  </si>
  <si>
    <t>Uponor S-Press PLUS Заглушка 16</t>
  </si>
  <si>
    <t>Uponor S-Press PLUS Заглушка 20</t>
  </si>
  <si>
    <t>Uponor S-Press PLUS Заглушка 25</t>
  </si>
  <si>
    <t>Uponor S-Press PLUS Заглушка 32</t>
  </si>
  <si>
    <t>Uponor S-Press PLUS Блок підкл. радіат. 20-16-16</t>
  </si>
  <si>
    <t>Uponor S-Press PLUS Блок підкл. радіат. 20-16-20</t>
  </si>
  <si>
    <t>Uponor S-Press PLUS Блок підкл. радіат. 20-20-20</t>
  </si>
  <si>
    <t>Uponor S-Press PLUS Блок підкл. радіат. insulated 20-16-16</t>
  </si>
  <si>
    <t>Uponor S-Press PLUS Блок підкл. радіат. insulated 20-16-20</t>
  </si>
  <si>
    <t>Uponor S-Press PLUS Блок підкл. радіат. insulated 20-20-20</t>
  </si>
  <si>
    <t>Uponor S-Press Коліно 90° латунне 40-40</t>
  </si>
  <si>
    <t>Uponor S-Press Коліно 90° латунне 50-50</t>
  </si>
  <si>
    <t>Uponor S-Press Коліно 45° латунне 40-40</t>
  </si>
  <si>
    <t>Uponor S-Press Коліно 45° латунне 50-50</t>
  </si>
  <si>
    <t>Uponor S-Press Муфта латунна 40-40</t>
  </si>
  <si>
    <t>Uponor S-Press Муфта латунна 50-50</t>
  </si>
  <si>
    <t>Uponor S-Press Редукція латунна 40-25</t>
  </si>
  <si>
    <t>Uponor S-Press Редукція латунна 40-32</t>
  </si>
  <si>
    <t>Uponor S-Press Редукція латунна 50-32</t>
  </si>
  <si>
    <t>Uponor S-Press Редукція латунна 50-40</t>
  </si>
  <si>
    <t>Uponor S-Press Трійник рівний латунний 40-40-40</t>
  </si>
  <si>
    <t>Uponor S-Press Трійник рівний латунний 50-50-50</t>
  </si>
  <si>
    <t>Uponor S-Press Трійник редукц. латунний 40-20-40</t>
  </si>
  <si>
    <t>Uponor S-Press Трійник редукц. латунний 40-25-32</t>
  </si>
  <si>
    <t>Uponor S-Press Трійник редукц. латунний 40-25-40</t>
  </si>
  <si>
    <t>Uponor S-Press Трійник редукц. латунний 40-32-32</t>
  </si>
  <si>
    <t>Uponor S-Press Трійник редукц. латунний 40-32-40</t>
  </si>
  <si>
    <t>Uponor S-Press Трійник редукц. латунний 50-25-40</t>
  </si>
  <si>
    <t>Uponor S-Press Трійник редукц. латунний 50-25-50</t>
  </si>
  <si>
    <t>Uponor S-Press Трійник редукц. латунний 50-32-50</t>
  </si>
  <si>
    <t>Uponor S-Press Трійник редукц. латунний 50-40-50</t>
  </si>
  <si>
    <t>Uponor RS Муфта RS2-RS2</t>
  </si>
  <si>
    <t>Uponor RS Муфта RS3-RS3</t>
  </si>
  <si>
    <t>Uponor RS Коліно 90° RS2-RS2</t>
  </si>
  <si>
    <t>Uponor RS Коліно 90° RS3-RS3</t>
  </si>
  <si>
    <t>Uponor RS Коліно 45° RS2-RS2</t>
  </si>
  <si>
    <t>Uponor RS Коліно 45° RS3-RS3</t>
  </si>
  <si>
    <t>Uponor RS Трійник RS2-RS2-RS2</t>
  </si>
  <si>
    <t>Uponor RS Трійник RS3-RS3-RS3</t>
  </si>
  <si>
    <t>Uponor RS Адаптер-редукція RS3-RS2</t>
  </si>
  <si>
    <t>Uponor RS Пресс-адаптер S-Press 16-RS2</t>
  </si>
  <si>
    <t>Uponor RS Пресс-адаптер S-Press 20-RS2</t>
  </si>
  <si>
    <t>Uponor RS Пресс-адаптер S-Press 25-RS2</t>
  </si>
  <si>
    <t>Uponor RS Пресс-адаптер S-Press 32-RS2</t>
  </si>
  <si>
    <t>Uponor RS Пресс-адаптер S-Press 40-RS2</t>
  </si>
  <si>
    <t>Uponor RS Пресс-адаптер S-Press 50-RS2</t>
  </si>
  <si>
    <t>Uponor RS Пресс-адаптер S-Press 63-RS2</t>
  </si>
  <si>
    <t>Uponor RS Пресс-адаптер S-Press 75-RS2</t>
  </si>
  <si>
    <t>Uponor RS Пресс-адаптер S-Press 90-RS3</t>
  </si>
  <si>
    <t>Uponor RS Пресс-адаптер S-Press 110-RS3</t>
  </si>
  <si>
    <t>Uponor RS Фланцевий адаптер RS2-DN65 (PN6)</t>
  </si>
  <si>
    <t>Uponor RS Фланцевий адаптер RS2-DN65 (PN16)</t>
  </si>
  <si>
    <t>Uponor RS Фланцевий адаптер RS3-DN80 (PN6)</t>
  </si>
  <si>
    <t>Uponor RS Фланцевий адаптер RS3-DN80 (PN16)</t>
  </si>
  <si>
    <t>Uponor RS Фланцевий адаптер RS3-DN100 (PN6)</t>
  </si>
  <si>
    <t>Uponor RS Фланцевий адаптер RS3-DN100 (PN16)</t>
  </si>
  <si>
    <t>Uponor RS Фіксуючий хомут RS2 black</t>
  </si>
  <si>
    <t>Uponor RS Фіксуючий хомут RS3 grey</t>
  </si>
  <si>
    <t>Uponor Uni-X Ремонтний адаптер 16x2,0-16x2,0</t>
  </si>
  <si>
    <t>Uponor Uni-X Ремонтний адаптер 16x2,0-16x2,25</t>
  </si>
  <si>
    <t>Uponor Uni-X Ремонтний адаптер 20x2,25-20x2,25</t>
  </si>
  <si>
    <t>Uponor Uni-X Ремонтний адаптер 20x2,25-20x2,5</t>
  </si>
  <si>
    <t>Uponor Uni-X Затискний адаптер М22 MLC 16-M22</t>
  </si>
  <si>
    <t>Uponor Uni-X Затискний адаптер M24 MLC 16-M24</t>
  </si>
  <si>
    <t>Uponor Vario Кутові крани до колектору Rp 3/4" - G1"</t>
  </si>
  <si>
    <t>Uponor Multi Фіксатор повороту, пластик -20</t>
  </si>
  <si>
    <t>Uponor Multi Фіксатор повороту, пластик -28</t>
  </si>
  <si>
    <t>Uponor Multi Фіксатор повороту сталевий -16</t>
  </si>
  <si>
    <t>Uponor Multi Фіксатор повороту сталевий -20</t>
  </si>
  <si>
    <t>Uponor Multi Фіксатор повороту сталевий -25</t>
  </si>
  <si>
    <t>Uponor Multi Фіксатор повороту сталевий -34</t>
  </si>
  <si>
    <t>Uponor Q&amp;E Коліно PPSU 16-16</t>
  </si>
  <si>
    <t>Uponor Q&amp;E Коліно PPSU 20-20</t>
  </si>
  <si>
    <t>Uponor Q&amp;E Коліно PPSU 25-25</t>
  </si>
  <si>
    <t>Uponor Q&amp;E Коліно PPSU 32-32</t>
  </si>
  <si>
    <t>Uponor Q&amp;E Коліно PPSU 40-40</t>
  </si>
  <si>
    <t>Uponor Q&amp;E Коліно PPSU 50-50</t>
  </si>
  <si>
    <t>Uponor Q&amp;E Коліно PPSU 63-63</t>
  </si>
  <si>
    <t>Uponor Q&amp;E Коліно PPSU 75-75</t>
  </si>
  <si>
    <t>Uponor Q&amp;E Муфта PPSU 16-16</t>
  </si>
  <si>
    <t>Uponor Q&amp;E Муфта PPSU 20-20</t>
  </si>
  <si>
    <t>Uponor Q&amp;E Муфта PPSU 25-25</t>
  </si>
  <si>
    <t>Uponor Q&amp;E Муфта PPSU 32-32</t>
  </si>
  <si>
    <t>Uponor Q&amp;E Муфта PPSU 40-40</t>
  </si>
  <si>
    <t>Uponor Q&amp;E Муфта PPSU 50-50</t>
  </si>
  <si>
    <t>Uponor Q&amp;E Муфта PPSU 63-63</t>
  </si>
  <si>
    <t>Uponor Q&amp;E Муфта PPSU 75-75</t>
  </si>
  <si>
    <t>Uponor Q&amp;E Редукція PPSU 20-16</t>
  </si>
  <si>
    <t>Uponor Q&amp;E Редукція PPSU 25-16</t>
  </si>
  <si>
    <t>Uponor Q&amp;E Редукція PPSU 25-20</t>
  </si>
  <si>
    <t>Uponor Q&amp;E Редукція PPSU 32-25</t>
  </si>
  <si>
    <t>Uponor Q&amp;E Редукція PPSU 40-32</t>
  </si>
  <si>
    <t>Uponor Q&amp;E Редукція PPSU 50-32</t>
  </si>
  <si>
    <t>Uponor Q&amp;E Редукція PPSU 50-40</t>
  </si>
  <si>
    <t>Uponor Q&amp;E Редукція PPSU 63-40</t>
  </si>
  <si>
    <t>Uponor Q&amp;E Редукція PPSU 63-50</t>
  </si>
  <si>
    <t>Uponor Q&amp;E Редукція PPSU 75-50</t>
  </si>
  <si>
    <t>Uponor Q&amp;E Редукція PPSU 75-63</t>
  </si>
  <si>
    <t>Uponor Q&amp;E Трійник редукційний PPSU 16-20-16</t>
  </si>
  <si>
    <t>Uponor Q&amp;E Трійник редукційний PPSU 20-16-16</t>
  </si>
  <si>
    <t>Uponor Q&amp;E Трійник редукційний PPSU 20-16-20</t>
  </si>
  <si>
    <t>Uponor Q&amp;E Трійник редукційний PPSU 20-20-16</t>
  </si>
  <si>
    <t>Uponor Q&amp;E Трійник редукційний PPSU 20-25-20</t>
  </si>
  <si>
    <t>Uponor Q&amp;E Трійник редукційний PPSU 25-16-16</t>
  </si>
  <si>
    <t>Uponor Q&amp;E Трійник редукційний PPSU 25-16-20</t>
  </si>
  <si>
    <t>Uponor Q&amp;E Трійник редукційний PPSU 25-16-25</t>
  </si>
  <si>
    <t>Uponor Q&amp;E Трійник редукційний PPSU 25-20-16</t>
  </si>
  <si>
    <t>Uponor Q&amp;E Трійник редукційний PPSU 25-20-20</t>
  </si>
  <si>
    <t>Uponor Q&amp;E Трійник редукційний PPSU 25-20-25</t>
  </si>
  <si>
    <t>Uponor Q&amp;E Трійник редукційний PPSU 25-25-20</t>
  </si>
  <si>
    <t>Uponor Q&amp;E Трійник редукційний PPSU 25-32-25</t>
  </si>
  <si>
    <t>Uponor Q&amp;E Трійник редукційний PPSU 32-20-25</t>
  </si>
  <si>
    <t>Uponor Q&amp;E Трійник редукційний PPSU 32-20-32</t>
  </si>
  <si>
    <t>Uponor Q&amp;E Трійник редукційний PPSU 32-25-20</t>
  </si>
  <si>
    <t>Uponor Q&amp;E Трійник редукційний PPSU 32-25-25</t>
  </si>
  <si>
    <t>Uponor Q&amp;E Трійник редукційний PPSU 32-25-32</t>
  </si>
  <si>
    <t>Uponor Q&amp;E Трійник редукційний PPSU 32-40-32</t>
  </si>
  <si>
    <t>Uponor Q&amp;E Трійник редукційний PPSU 40-20-32</t>
  </si>
  <si>
    <t>Uponor Q&amp;E Трійник редукційний PPSU 40-20-40</t>
  </si>
  <si>
    <t>Uponor Q&amp;E Трійник редукційний PPSU 40-25-32</t>
  </si>
  <si>
    <t>Uponor Q&amp;E Трійник редукційний PPSU 40-25-40</t>
  </si>
  <si>
    <t>Uponor Q&amp;E Трійник редукційний PPSU 40-32-32</t>
  </si>
  <si>
    <t>Uponor Q&amp;E Трійник редукційний PPSU 40-32-40</t>
  </si>
  <si>
    <t>Uponor Q&amp;E Трійник редукційний PPSU 50-25-40</t>
  </si>
  <si>
    <t>Uponor Q&amp;E Трійник редукційний PPSU 50-25-50</t>
  </si>
  <si>
    <t>Uponor Q&amp;E Трійник редукційний PPSU 50-32-50</t>
  </si>
  <si>
    <t>Uponor Q&amp;E Трійник редукційний PPSU 50-40-40</t>
  </si>
  <si>
    <t>Uponor Q&amp;E Трійник редукційний PPSU 50-40-50</t>
  </si>
  <si>
    <t>Uponor Q&amp;E Трійник редукційний PPSU 63-25-50</t>
  </si>
  <si>
    <t>Uponor Q&amp;E Трійник редукційний PPSU 63-25-63</t>
  </si>
  <si>
    <t>Uponor Q&amp;E Трійник редукційний PPSU 63-32-63</t>
  </si>
  <si>
    <t>Uponor Q&amp;E Трійник редукційний PPSU 63-40-40</t>
  </si>
  <si>
    <t>Uponor Q&amp;E Трійник редукційний PPSU 63-40-63</t>
  </si>
  <si>
    <t>Uponor Q&amp;E Трійник редукційний PPSU 63-50-50</t>
  </si>
  <si>
    <t>Uponor Q&amp;E Трійник редукційний PPSU 63-50-63</t>
  </si>
  <si>
    <t>Uponor Q&amp;E Трійник редукційний PPSU 75-25-75</t>
  </si>
  <si>
    <t>Uponor Q&amp;E Трійник редукційний PPSU 75-40-75</t>
  </si>
  <si>
    <t>Uponor Aqua PLUS Кронштейн для колектору SH 3/4" 1"</t>
  </si>
  <si>
    <t>Uponor Q&amp;E Адаптер AL/PEX - PEX DR S-Press 16-Q&amp;E16</t>
  </si>
  <si>
    <t>Uponor Q&amp;E Адаптер AL/PEX - PEX DR S-Press 20-Q&amp;E20</t>
  </si>
  <si>
    <t>Uponor Q&amp;E Адаптер AL/PEX - PEX DR S-Press 25-Q&amp;E25</t>
  </si>
  <si>
    <t>Uponor Q&amp;E Перехід на мідь PL 16-12CU</t>
  </si>
  <si>
    <t>Uponor Q&amp;E Перехід на мідь PL 16-15CU</t>
  </si>
  <si>
    <t>Uponor Q&amp;E Перехід на мідь PL 20-15CU</t>
  </si>
  <si>
    <t>Uponor Q&amp;E Перехід на мідь PL 20-18CU</t>
  </si>
  <si>
    <t>Uponor Q&amp;E Перехід на мідь PL 20-22CU</t>
  </si>
  <si>
    <t>Uponor Q&amp;E Перехід на мідь PL 25-22CU</t>
  </si>
  <si>
    <t>Uponor Q&amp;E Перехід на мідь PL 25-28CU</t>
  </si>
  <si>
    <t>Uponor Q&amp;E Перехід на мідь PL 32-28CU</t>
  </si>
  <si>
    <t>Uponor Q&amp;E Заглушка 16</t>
  </si>
  <si>
    <t>Uponor Q&amp;E Прихований кран кульовий PL 16-16</t>
  </si>
  <si>
    <t>Uponor Q&amp;E Прихований кран кульовий PL 20-20</t>
  </si>
  <si>
    <t>Uponor Q&amp;E Прихований кран кульовий PL 25-25</t>
  </si>
  <si>
    <t>Uponor Smart Aqua Настінний короб Q&amp;E SP 34/28 42/36</t>
  </si>
  <si>
    <t>Uponor RS Адаптер на PEX трубу PL Q&amp;E 25-RS2</t>
  </si>
  <si>
    <t>Uponor RS Адаптер на PEX трубу PL Q&amp;E 32-RS2</t>
  </si>
  <si>
    <t>Uponor RS Адаптер на PEX трубу PL Q&amp;E 40-RS2</t>
  </si>
  <si>
    <t>Uponor RS Адаптер на PEX трубу PL Q&amp;E 50-RS2</t>
  </si>
  <si>
    <t>Uponor RS Адаптер на PEX трубу PL Q&amp;E 63-RS2</t>
  </si>
  <si>
    <t>Uponor RS Адаптер на PEX трубу PL/DR Q&amp;E 75-RS2</t>
  </si>
  <si>
    <t>Uponor Wipex Адаптер RS PN6 DR 63x5,8 RS2</t>
  </si>
  <si>
    <t>Uponor Wipex Адаптер RS PN6 DR 75x6,8 RS2</t>
  </si>
  <si>
    <t>Uponor Wipex Адаптер RS PN6 DR 90x8,2 RS3</t>
  </si>
  <si>
    <t>Uponor Wipex Адаптер RS PN6 DR 110x10,0 RS3</t>
  </si>
  <si>
    <t>Uponor Wipex Адаптер RS PN10 DR 63x8,6 RS2</t>
  </si>
  <si>
    <t>Uponor Wipex Адаптер RS PN10 DR 75x10,3 RS2</t>
  </si>
  <si>
    <t>Uponor Wipex Адаптер RS PN10 DR 90x12,3 RS3</t>
  </si>
  <si>
    <t>Uponor Wipex Адаптер RS PN10 DR 110x15,1 RS3</t>
  </si>
  <si>
    <t>Uponor Minitec Муфта Q&amp;E 9,9x1,1</t>
  </si>
  <si>
    <t>Uponor Minitec Кільце для труб 9,9x1,1</t>
  </si>
  <si>
    <t>Uponor Q&amp;E Головка розширювальна M12 9,9x1.1</t>
  </si>
  <si>
    <t>Uponor Q&amp;E Муфта латунна DR 16x1,8/2,0-16x1,8/2,0</t>
  </si>
  <si>
    <t>Uponor Q&amp;E Муфта латунна DR 20x2,0-20x2,0</t>
  </si>
  <si>
    <t>Uponor Magna Базовий комплект колектору K1</t>
  </si>
  <si>
    <t>Uponor Magna Сегмент колектора, різьба G3/4</t>
  </si>
  <si>
    <t>Uponor Magna Сегмент колектора під PE-X dim 25</t>
  </si>
  <si>
    <t>Uponor Vario PLUS Базовий комплект K1</t>
  </si>
  <si>
    <t>Uponor Vario PLUS Кутові підводи 122/42</t>
  </si>
  <si>
    <t>Uponor Vario Виконавчий механізм (230 В) S 230V</t>
  </si>
  <si>
    <t>Uponor Vario Виконавчий механізм (24 В) S 24V</t>
  </si>
  <si>
    <t>Uponor Vario Комплект балансув. клапанів G1 - Rp1</t>
  </si>
  <si>
    <t>Uponor Fluvia Заглушка для колектора G3/4</t>
  </si>
  <si>
    <t>Uponor Smatrix Wave Бездротове реле M-161 2X</t>
  </si>
  <si>
    <t>Uponor Smatrix Wave Бездротовий термогігрометр Style T-169 BLACK</t>
  </si>
  <si>
    <t>Uponor Smatrix Base PRO Контролер + панель X-147 + I-147 Bus 6X</t>
  </si>
  <si>
    <t>Uponor Smatrix Base PRO Дротовий контролер X-147 Bus 6X</t>
  </si>
  <si>
    <t>Uponor Smatrix Base PRO Термостат +RH Style T-141 Bus FLUSH</t>
  </si>
  <si>
    <t>Uponor Smatrix Base Розширювальний модуль M-140 Bus 6X</t>
  </si>
  <si>
    <t>Uponor Smatrix Base Модуль підключення "зірка" M-141 Bus 8X</t>
  </si>
  <si>
    <t>Uponor Smatrix Base Дротовий термогігрометр Style T-149 Bus BLACK</t>
  </si>
  <si>
    <t>Uponor Smatrix Base Дрот. термостат прогр. T-148 Bus RAL9016</t>
  </si>
  <si>
    <t>Uponor Smatrix Base Термостат Public T-143 Bus RAL9016</t>
  </si>
  <si>
    <t>Uponor Base Контролер дротовий X-23 6X 230V</t>
  </si>
  <si>
    <t>Uponor Base Модуль керування насосом X-23 230V</t>
  </si>
  <si>
    <t>Uponor Base Термостат дисковий T-23 230V RAL9010</t>
  </si>
  <si>
    <t>Uponor Base Термостат цифровий дротовий T-26 230V RAL9010</t>
  </si>
  <si>
    <t>Uponor Base Датчик виносний (підлоги) 230V</t>
  </si>
  <si>
    <t>Uponor Space Конвертер точки роси TK 1PF 24V</t>
  </si>
  <si>
    <t>Uponor Space Датчик точки роси TF 3 PR 24V</t>
  </si>
  <si>
    <t>Uponor Space Датчик точки роси TF 3 GM 24V</t>
  </si>
  <si>
    <t>Uponor Space Кімнатний гігростат 230V</t>
  </si>
  <si>
    <t>Uponor Comfort E -Ел. гріючий мат 160-1</t>
  </si>
  <si>
    <t>Uponor Comfort E -Ел. гріючий мат 160-1,5</t>
  </si>
  <si>
    <t>Uponor Comfort E -Ел. гріючий мат 160-2</t>
  </si>
  <si>
    <t>Uponor Comfort E -Ел. гріючий мат 160-2,5</t>
  </si>
  <si>
    <t>Uponor Comfort E -Ел. гріючий мат 160-3</t>
  </si>
  <si>
    <t>Uponor Comfort E -Ел. гріючий мат 160-4</t>
  </si>
  <si>
    <t>Uponor Comfort E -Ел. гріючий мат 160-5</t>
  </si>
  <si>
    <t>Uponor Comfort E -Ел. гріючий мат 160-6</t>
  </si>
  <si>
    <t>Uponor Comfort E -Ел. гріючий мат 160-7</t>
  </si>
  <si>
    <t>Uponor Comfort E -Ел. гріючий мат 160-8</t>
  </si>
  <si>
    <t>Uponor Comfort E -Ел. гріючий мат 160-10</t>
  </si>
  <si>
    <t>Uponor Comfort E -Ел. гріючий мат 160-12</t>
  </si>
  <si>
    <t>Uponor Comfort E Фольгований гріючий мат 140-1</t>
  </si>
  <si>
    <t>Uponor Comfort E Фольгований гріючий мат 140-2</t>
  </si>
  <si>
    <t>Uponor Comfort E Фольгований гріючий мат 140-3</t>
  </si>
  <si>
    <t>Uponor Comfort E Фольгований гріючий мат 140-4</t>
  </si>
  <si>
    <t>Uponor Comfort E Фольгований гріючий мат 140-5</t>
  </si>
  <si>
    <t>Uponor Comfort E Фольгований гріючий мат 140-6</t>
  </si>
  <si>
    <t>Uponor Comfort E Фольгований гріючий мат 140-7</t>
  </si>
  <si>
    <t>Uponor Comfort E Фольгований гріючий мат 140-8</t>
  </si>
  <si>
    <t>Uponor Comfort E Фольгований гріючий мат 140-9</t>
  </si>
  <si>
    <t>Uponor Comfort E Фольгований гріючий мат 140-10</t>
  </si>
  <si>
    <t>Uponor Comfort E Прог. термостат flush Set T-86 230V</t>
  </si>
  <si>
    <t>Uponor Comfort E Прог. термостат flush Set T-87IF 230V</t>
  </si>
  <si>
    <t>Uponor Ecoflex Thermo Труба в бухті 6 бар Single 32x2,9/140</t>
  </si>
  <si>
    <t>Uponor Ecoflex Thermo Труба в бухті 6 бар Single 40x3,7/175</t>
  </si>
  <si>
    <t>Uponor Ecoflex Thermo Труба в бухті 6 бар Single 50x4,6/175</t>
  </si>
  <si>
    <t>Uponor Ecoflex Thermo Труба в бухті 6 бар Single 63x5,8/175</t>
  </si>
  <si>
    <t>Uponor Ecoflex Thermo Труба в бухті 6 бар Single 90x8,2/200</t>
  </si>
  <si>
    <t>Uponor Ecoflex Thermo Труба в бухті 6 бар Single 110x10,0/200</t>
  </si>
  <si>
    <t>Uponor Ecoflex Thermo Труба в бухті 6 бар Single 125x11,4/250</t>
  </si>
  <si>
    <t>Uponor Ecoflex Thermo Труба в бухті Single PN10 75x10,3/200</t>
  </si>
  <si>
    <t>Uponor Ecoflex Thermo Труба в бухті Single PN10 90x12,3/200</t>
  </si>
  <si>
    <t>Uponor Ecoflex Thermo Труба в бухті Single PN10 110x15,1/200</t>
  </si>
  <si>
    <t>Uponor Ecoflex Thermo Труба в бухті 6 бар Twin 2x25x2,3/175</t>
  </si>
  <si>
    <t>Uponor Ecoflex Thermo Труба в бухті 6 бар Twin 2x32x2,9/175</t>
  </si>
  <si>
    <t>Uponor Ecoflex Thermo Труба в бухті 6 бар Twin 2x40x3,7 /175</t>
  </si>
  <si>
    <t>Uponor Ecoflex Thermo Труба в бухті 6 бар Twin 2x50x4,6/200</t>
  </si>
  <si>
    <t>Uponor Ecoflex Thermo Труба в бухті 6 бар Twin 2x63x5,8/200</t>
  </si>
  <si>
    <t>Uponor Ecoflex Thermo Труба в бухті 6 бар Twin 2x75x6,8/250</t>
  </si>
  <si>
    <t>Uponor Ecoflex Thermo Труба в бухті Twin PN10 2x40x5,5/175</t>
  </si>
  <si>
    <t>Uponor Ecoflex Thermo Труба в бухті 6 бар Mini 25x2,3/68</t>
  </si>
  <si>
    <t>Uponor Ecoflex Thermo Труба в бухті 6 бар Mini 32x2,9/68</t>
  </si>
  <si>
    <t>Uponor Ecoflex Varia Труба в бухті 6 бар Single 25x2,3 /90</t>
  </si>
  <si>
    <t>Uponor Ecoflex Varia Труба в бухті 6 бар Single 32x2,9 /90</t>
  </si>
  <si>
    <t>Uponor Ecoflex Varia Труба в бухті 6 бар Single 40x3,7 /140</t>
  </si>
  <si>
    <t>Uponor Ecoflex Varia Труба в бухті 6 бар Single 50x4,6 /140</t>
  </si>
  <si>
    <t>Uponor Ecoflex Varia Труба в бухті 6 бар Single 63x5,8 /140</t>
  </si>
  <si>
    <t>Uponor Ecoflex Varia Труба в бухті 6 бар Single 75x6,8 /175</t>
  </si>
  <si>
    <t>Uponor Ecoflex Varia Труба в бухті 6 бар Single 90x8,2 /175</t>
  </si>
  <si>
    <t>Uponor Ecoflex Varia Труба в бухті 6 бар Single 110x10,0 /175</t>
  </si>
  <si>
    <t>Uponor Ecoflex Varia Труба в бухті 6 бар Single 125x11,4/200</t>
  </si>
  <si>
    <t>Uponor Ecoflex Aqua Труба в бухті Single 25x3,5/140</t>
  </si>
  <si>
    <t>Uponor Ecoflex Aqua Труба в бухті Single 32x4,4/140</t>
  </si>
  <si>
    <t>Uponor Ecoflex Aqua Труба в бухті Single 40x5,5/175</t>
  </si>
  <si>
    <t>Uponor Ecoflex Aqua Труба в бухті Single 50x6,9/175</t>
  </si>
  <si>
    <t>Uponor Ecoflex Aqua Труба в бухті Single 63x8,6/175</t>
  </si>
  <si>
    <t>Uponor Ecoflex Aqua Труба в бухті Single 75x10,3/200</t>
  </si>
  <si>
    <t>Uponor Ecoflex Aqua Труба в бухті Single 90x12,3/200</t>
  </si>
  <si>
    <t>Uponor Ecoflex Aqua Труба в бухті Single 110x15,1/200</t>
  </si>
  <si>
    <t>Uponor Ecoflex Aqua Труба в бухті Twin 25x3,5-25x3,5/175</t>
  </si>
  <si>
    <t>Uponor Ecoflex Aqua Труба в бухті Twin 32x4,4-25x3,5/175</t>
  </si>
  <si>
    <t>Uponor Ecoflex Aqua Труба в бухті Twin 40x5,5-25x3,5/175</t>
  </si>
  <si>
    <t>Uponor Ecoflex Aqua Труба в бухті Twin 40x5,5-32x4,4/175</t>
  </si>
  <si>
    <t>Uponor Ecoflex Aqua Труба в бухті Twin 50x6,9-25x3,5/175</t>
  </si>
  <si>
    <t>Uponor Ecoflex Aqua Труба в бухті Twin 50x6,9-32x4,4/175</t>
  </si>
  <si>
    <t>Uponor Ecoflex Aqua Труба в бухті Twin 50x6,9-40x5,5/200</t>
  </si>
  <si>
    <t>Uponor Ecoflex Aqua Труба в бухті Twin 50x6,9-50x6,9/200</t>
  </si>
  <si>
    <t>Uponor Ecoflex Quattro Труба в бухті 2x32x2,9-25x3,5-20x2,8/175</t>
  </si>
  <si>
    <t>Uponor Ecoflex Quattro Труба в бухті 2x32x2,9-32x4,4-20x2,8/175</t>
  </si>
  <si>
    <t>Uponor Ecoflex Quattro Труба в бухті 2x32x2,9-2x32x4,4/175</t>
  </si>
  <si>
    <t>Uponor Ecoflex Quattro Труба в бухті 2x40x3,7-32x4,4-20x2,8/200</t>
  </si>
  <si>
    <t>Uponor Ecoflex Quattro Труба в бухті 2x40x3,7-40x5,5-25x3,5/200</t>
  </si>
  <si>
    <t>Uponor Ecoflex Quattro Труба в бухті 2x40x3,7-2x40x5,5/200</t>
  </si>
  <si>
    <t>Uponor Ecoflex Supra PLUS Комплект підкл. і закінчення 25+32/68</t>
  </si>
  <si>
    <t>Uponor Ecoflex Supra PLUS Комплект підкл. і закінчення 40+50/90</t>
  </si>
  <si>
    <t>Uponor Ecoflex Supra PLUS Комплект підкл. і закінчення 40+50+63/140</t>
  </si>
  <si>
    <t>Uponor Ecoflex Supra PLUS Комплект підкл. і закінчення 75/175</t>
  </si>
  <si>
    <t>Uponor Ecoflex Supra PLUS Комплект підкл. і закінчення 90/175</t>
  </si>
  <si>
    <t>Uponor Ecoflex Supra PLUS Комплект підкл. і закінчення 90+110/200</t>
  </si>
  <si>
    <t>Uponor Ecoflex Supra PLUS Ел. набір підкл. і закінчення S1</t>
  </si>
  <si>
    <t>Uponor Ecoflex Supra PLUS Ел. набір Т-з'єдн. і закінчення S2</t>
  </si>
  <si>
    <t>Uponor Ecoflex Supra PLUS Ел. набір прямого з'єднання S3</t>
  </si>
  <si>
    <t>Uponor Ecoflex Supra PLUS Комплект для трійника 140/90/68</t>
  </si>
  <si>
    <t>Uponor Ecoflex Supra PLUS Комплект для трійника 200/175/140</t>
  </si>
  <si>
    <t>Uponor Wipex Перехід на різьбу PN6 25x2,3-G1</t>
  </si>
  <si>
    <t>Uponor Wipex Перехід на різьбу PN6 32x2,9-G1</t>
  </si>
  <si>
    <t>Uponor Wipex Перехід на різьбу PN6 40x3,7-G1 1/4</t>
  </si>
  <si>
    <t>Uponor Wipex Перехід на різьбу PN6 50x4,6-G1 1/4</t>
  </si>
  <si>
    <t>Uponor Wipex Перехід на різьбу PN6 63x5,8-G2</t>
  </si>
  <si>
    <t>Uponor Wipex Перехід на різьбу PN6 75x6,8-G2</t>
  </si>
  <si>
    <t>Uponor Wipex Перехід на різьбу PN6 90x8,2-G3</t>
  </si>
  <si>
    <t>Uponor Wipex Перехід на різьбу PN6 110x10,0-G3</t>
  </si>
  <si>
    <t>Uponor Ecoflex Перехід на різьбу PN6 125x11,4-R4</t>
  </si>
  <si>
    <t>Uponor Wipex Перехід на різьбу PN10 25x3,5-G1</t>
  </si>
  <si>
    <t>Uponor Wipex Перехід на різьбу PN10 32x4,4-G1</t>
  </si>
  <si>
    <t>Uponor Wipex Перехід на різьбу PN10 40x5,5-G1 1/4</t>
  </si>
  <si>
    <t>Uponor Wipex Перехід на різьбу PN10 50x6,9-G1 1/4</t>
  </si>
  <si>
    <t>Uponor Wipex Перехід на різьбу PN10 63x8,6-G2</t>
  </si>
  <si>
    <t>Uponor Wipex Перехід на різьбу PN10 75x10,3-G2</t>
  </si>
  <si>
    <t>Uponor Wipex Перехід на різьбу PN10 90x12,3-G3</t>
  </si>
  <si>
    <t>Uponor Wipex Перехід на різьбу PN10 110x15,1-G3</t>
  </si>
  <si>
    <t>Uponor Wipex Муфта PN6 25x2,3-25x2,3</t>
  </si>
  <si>
    <t>Uponor Wipex Пряме з'єднання PN6 32x2,9-32x2,9</t>
  </si>
  <si>
    <t>Uponor Wipex Пряме з'єднання PN6 40x3,7-40x3,7</t>
  </si>
  <si>
    <t>Uponor Wipex Пряме з'єднання PN6 50x4,6-50x4,6</t>
  </si>
  <si>
    <t>Uponor Wipex Пряме з'єднання PN6 63x5,8-63x5,8</t>
  </si>
  <si>
    <t>Uponor Wipex Пряме з'єднання PN6 75x6,8-75x6,8</t>
  </si>
  <si>
    <t>Uponor Wipex Пряме з'єднання PN6 90x8,2-90x8,2</t>
  </si>
  <si>
    <t>Uponor Wipex Пряме з'єднання PN6 110x10-110x10</t>
  </si>
  <si>
    <t>Uponor Wipex Пряме з'єднання PN10 25x3,5-25x3,5</t>
  </si>
  <si>
    <t>Uponor Wipex Пряме з'єднання PN10 32x4,4-32x4,4</t>
  </si>
  <si>
    <t>Uponor Wipex Пряме з'єднання PN10 40x5,5-40x5,5</t>
  </si>
  <si>
    <t>Uponor Wipex Пряме з'єднання PN10 50x6,9-50x6,9</t>
  </si>
  <si>
    <t>Uponor Wipex Пряме з'єднання PN10 63x8,6-63x8,6</t>
  </si>
  <si>
    <t>Uponor Wipex Трійник базовий G1-G1-G1</t>
  </si>
  <si>
    <t>Uponor Wipex Трійник базовий G1 1/4-G1 1/4-G1 1/4</t>
  </si>
  <si>
    <t>Uponor Wipex Трійник базовий G2-G2-G2</t>
  </si>
  <si>
    <t>Uponor Wipex Трійник базовий G3-G3-G3</t>
  </si>
  <si>
    <t>Uponor Ecoflex Трійник базовий Rp4-Rp4-Rp4</t>
  </si>
  <si>
    <t>Uponor Wipex Коліно базове G1-G1</t>
  </si>
  <si>
    <t>Uponor Wipex Коліно базове G1 1/4-G1 1/4</t>
  </si>
  <si>
    <t>Uponor Wipex Коліно базове G2-G2</t>
  </si>
  <si>
    <t>Uponor Wipex Коліно базове G3-G3</t>
  </si>
  <si>
    <t>Uponor Ecoflex Коліно базове Rp4-Rp4</t>
  </si>
  <si>
    <t>Uponor Wipex Муфта базова G1-G1</t>
  </si>
  <si>
    <t>Uponor Wipex Муфта базова G1 1/4-G1 1/4</t>
  </si>
  <si>
    <t>Uponor Wipex Муфта базова G2-G2</t>
  </si>
  <si>
    <t>Uponor Wipex Муфта базова G3-G3</t>
  </si>
  <si>
    <t>Uponor Wipex Адаптер-футорка G1 1/4-G1</t>
  </si>
  <si>
    <t>Uponor Wipex Адаптер-футорка G1 1/2-G1 1/4</t>
  </si>
  <si>
    <t>Uponor Wipex Адаптер-футорка G2-G1</t>
  </si>
  <si>
    <t>Uponor Wipex Адаптер-футорка G2-G1 1/4</t>
  </si>
  <si>
    <t>Uponor Wipex Адаптер-футорка G2 1/2-G2</t>
  </si>
  <si>
    <t>Uponor Wipex Адаптер-футорка G3-G1</t>
  </si>
  <si>
    <t>Uponor Wipex Адаптер-футорка G3-G1 1/4</t>
  </si>
  <si>
    <t>Uponor Wipex Адаптер-футорка G3-G2</t>
  </si>
  <si>
    <t>Uponor Wipex Адаптер-футорка G4-G3</t>
  </si>
  <si>
    <t>Uponor Ecoflex Адаптер-футорка R4-G3</t>
  </si>
  <si>
    <t>Uponor Wipex Фланець F25/4-85/G1</t>
  </si>
  <si>
    <t>Uponor Wipex Фланець F32/4-100/G1 1/4</t>
  </si>
  <si>
    <t>Uponor Wipex Фланець F40/4-110/G1 1/2</t>
  </si>
  <si>
    <t>Uponor Wipex Фланець F50/4-125/G2</t>
  </si>
  <si>
    <t>Uponor Wipex Фланець F65/8-145/2 1/2</t>
  </si>
  <si>
    <t>Uponor Wipex Фланець F80/8-160/G3</t>
  </si>
  <si>
    <t>Uponor Wipex Фланець F100/8-180/G4</t>
  </si>
  <si>
    <t>Uponor Wipex Ніпель шарнірний G1</t>
  </si>
  <si>
    <t>Uponor Wipex Ніпель шарнірний G1 1/4-G1</t>
  </si>
  <si>
    <t>Uponor Wipex Ніпель шарнірний G1 1/4</t>
  </si>
  <si>
    <t>Uponor Wipex Ніпель шарнірний G2-G1 1/4</t>
  </si>
  <si>
    <t>Uponor Wipex Ніпель шарнірний G2</t>
  </si>
  <si>
    <t>Uponor Wipex Ніпель шарнірний G3-G2</t>
  </si>
  <si>
    <t>Uponor Wipex Ніпель шарнірний G3</t>
  </si>
  <si>
    <t>Uponor Wipex Муфта місця кріплення G1</t>
  </si>
  <si>
    <t>Uponor Wipex Муфта місця кріплення G1 1/4</t>
  </si>
  <si>
    <t>Uponor Wipex Муфта місця кріплення G2</t>
  </si>
  <si>
    <t>Uponor Wipex Муфта місця кріплення G3</t>
  </si>
  <si>
    <t>Uponor Wipex Ніпель G1</t>
  </si>
  <si>
    <t>Uponor Wipex Ніпель G1 1/4xG 1</t>
  </si>
  <si>
    <t>Uponor Wipex Ніпель G1 1/4</t>
  </si>
  <si>
    <t>Uponor Wipex Ніпель G2xG1</t>
  </si>
  <si>
    <t>Uponor Wipex Ніпель G2xG1 1/4</t>
  </si>
  <si>
    <t>Uponor Wipex Ніпель G2</t>
  </si>
  <si>
    <t>Uponor Wipex Ніпель G3xG1</t>
  </si>
  <si>
    <t>Uponor Wipex Ніпель G3xG1 1/4</t>
  </si>
  <si>
    <t>Uponor Wipex Ніпель G3xG2</t>
  </si>
  <si>
    <t>Uponor Wipex Ніпель G3</t>
  </si>
  <si>
    <t>Uponor Ecoflex Гумовий кінцевик Single 25+32+40/68</t>
  </si>
  <si>
    <t>Uponor Ecoflex Гумовий кінцевик Single 25+32+40/90</t>
  </si>
  <si>
    <t>Uponor Ecoflex Гумовий кінцевик Single 25+28+32/140+145</t>
  </si>
  <si>
    <t>Uponor Ecoflex Гумовий кінцевик Single 32+40+50/90</t>
  </si>
  <si>
    <t>Uponor Ecoflex Гумовий кінцевик Single 32+40+50/175</t>
  </si>
  <si>
    <t>Uponor Ecoflex Гумовий кінцевик Single 40+50+63/140+145</t>
  </si>
  <si>
    <t>Uponor Ecoflex Гумовий кінцевик Single 63+75/175</t>
  </si>
  <si>
    <t>Uponor Ecoflex Гумовий кінцевик Single 75+90+110/200</t>
  </si>
  <si>
    <t>Uponor Ecoflex Гумовий кінцевик Single 90+110/175</t>
  </si>
  <si>
    <t>Uponor Ecoflex Гумовий кінцевик Single 125/200</t>
  </si>
  <si>
    <t>Uponor Ecoflex Гумовий кінцевик Single 90+110+125/250</t>
  </si>
  <si>
    <t>Uponor Ecoflex Гумовий кінцевик Twin 18-20+22-25+28/140+145</t>
  </si>
  <si>
    <t>Uponor Ecoflex Гумовий кінцевик Twin 18-22+25+28/25-28+32+40/175</t>
  </si>
  <si>
    <t>Uponor Ecoflex Гумовий кінцевик Twin 25+32+40/140+145</t>
  </si>
  <si>
    <t>Uponor Ecoflex Гумовий кінцевик Twin 25+32+40/175</t>
  </si>
  <si>
    <t>Uponor Ecoflex Гумовий кінцевик Twin 25+32+50/175</t>
  </si>
  <si>
    <t>Uponor Ecoflex Гумовий кінцевик Twin 40+50+63/200</t>
  </si>
  <si>
    <t>Uponor Ecoflex Гумовий кінцевик Twin 75+90/250</t>
  </si>
  <si>
    <t>Uponor Ecoflex Гумовий кінцевик Quattro 18-32+25-32/175</t>
  </si>
  <si>
    <t>Uponor Ecoflex Гумовий кінцевик Quattro 18-28+32+40/200</t>
  </si>
  <si>
    <t>Uponor Ecoflex Комплект з'єднання 68+90</t>
  </si>
  <si>
    <t>Uponor Ecoflex Комплект з'єднання 140+145</t>
  </si>
  <si>
    <t>Uponor Ecoflex Комплект з'єднання 175+200</t>
  </si>
  <si>
    <t>Uponor Ecoflex Комплект з'єднання 250</t>
  </si>
  <si>
    <t>Uponor Ecoflex Комплект для ізоляції вузла 200/175/145/140</t>
  </si>
  <si>
    <t>Uponor Ecoflex Ревізійний колодязь з кришкою 6x140/145/175/200</t>
  </si>
  <si>
    <t>Uponor Ecoflex Ревізійний колодязь з кришкою 8x140/145/175/200</t>
  </si>
  <si>
    <t>Uponor Ecoflex Ревізійний колодязь з кришкою 2x250-6x140/145/175/200</t>
  </si>
  <si>
    <t>Uponor Ecoflex Ревізійний колодязь з кришкою 4x250-4x140/145/175/200</t>
  </si>
  <si>
    <t>Uponor Ecoflex Ревізійний колодязь з кришкою 6x250-2x140/145/175/200</t>
  </si>
  <si>
    <t>Uponor Ecoflex Комплект проходу стіни 140+145</t>
  </si>
  <si>
    <t>Uponor Ecoflex Комплект проходу стіни 175+200</t>
  </si>
  <si>
    <t>Uponor Ecoflex Комплект проходу стіни 250</t>
  </si>
  <si>
    <t>Uponor Ecoflex Прохід через стіну 140+145</t>
  </si>
  <si>
    <t>Uponor Ecoflex Прохід через стіну 175</t>
  </si>
  <si>
    <t>Uponor Ecoflex Прохід через стіну 200</t>
  </si>
  <si>
    <t>Uponor Ecoflex Прохід через стіну 250</t>
  </si>
  <si>
    <t>Uponor MLC Ріжучий комплект 63-110</t>
  </si>
  <si>
    <t>Uponor Wipex Розсувні плоскогубці 1 - 1 1/2</t>
  </si>
  <si>
    <t>Uponor Wipex Розсувні плоскогубці 1 1/2 - 3 1/2</t>
  </si>
  <si>
    <t>Uponor Multi Ножиці для труб 12-25</t>
  </si>
  <si>
    <t>Uponor Multi Ножиці для труб 32-40</t>
  </si>
  <si>
    <t>Uponor Multi Ріжучий інструмент для труб 25-63</t>
  </si>
  <si>
    <t>Uponor Multi Ріжучий інструмент для труб 50-125</t>
  </si>
  <si>
    <t>Uponor MLC Калібратор 40</t>
  </si>
  <si>
    <t>Uponor MLC Калібратор 50</t>
  </si>
  <si>
    <t>Uponor MLC Калібратор 63</t>
  </si>
  <si>
    <t>Uponor MLC Калібратор 75</t>
  </si>
  <si>
    <t>Uponor MLC Пружина внутрішня 16</t>
  </si>
  <si>
    <t>Uponor MLC Пружина внутрішня 20</t>
  </si>
  <si>
    <t>Uponor MLC Пружина внутрішня 25</t>
  </si>
  <si>
    <t>Uponor MLC Пружина внутрішня 32</t>
  </si>
  <si>
    <t>Uponor MLC Пружина зовнішня 14</t>
  </si>
  <si>
    <t>Uponor MLC Пружина зовнішня 16</t>
  </si>
  <si>
    <t>Uponor MLC Пружина зовнішня 20</t>
  </si>
  <si>
    <t>Uponor MLC Пружина зовнішня 25</t>
  </si>
  <si>
    <t>Uponor Uni Pipe PLUS Трубогиб 16-32</t>
  </si>
  <si>
    <t>Uponor MLC Штуцер для випробувань 16</t>
  </si>
  <si>
    <t>Uponor MLC Штуцер для випробувань 20</t>
  </si>
  <si>
    <t>Uponor MLC Штуцер для випробувань 25</t>
  </si>
  <si>
    <t>Uponor MLC Штуцер для випробувань 32</t>
  </si>
  <si>
    <t>Uponor MLC Штуцер для випробувань 40</t>
  </si>
  <si>
    <t>Uponor S-Press Ручний прес - інструмент 14-20</t>
  </si>
  <si>
    <t>Uponor S-Press Насадки для ручного преса 14</t>
  </si>
  <si>
    <t>Uponor S-Press Насадки для ручного преса 16</t>
  </si>
  <si>
    <t>Uponor S-Press Насадки для ручного преса 20</t>
  </si>
  <si>
    <t>Uponor S-Press Прес кліщі UPP1 16</t>
  </si>
  <si>
    <t>Uponor S-Press Прес кліщі UPP1 20</t>
  </si>
  <si>
    <t>Uponor S-Press Прес кліщі UPP1 25</t>
  </si>
  <si>
    <t>Uponor S-Press Прес кліщі UPP1 32</t>
  </si>
  <si>
    <t>Uponor S-Press Прес кліщі UPP1 40</t>
  </si>
  <si>
    <t>Uponor S-Press Прес кліщі UPP1 50</t>
  </si>
  <si>
    <t>Uponor S-Press Базовий блок під прес- насадки 63-110</t>
  </si>
  <si>
    <t>Uponor S-Press Прес-насадка 63</t>
  </si>
  <si>
    <t>Uponor S-Press Прес-насадка 75</t>
  </si>
  <si>
    <t>Uponor S-Press Прес-насадка 90</t>
  </si>
  <si>
    <t>Uponor S-Press Прес-насадка 110</t>
  </si>
  <si>
    <t>Uponor S-Press Mini2 с кліщами KSP0 16/20/25/32</t>
  </si>
  <si>
    <t>Uponor S-Press Прес кліщі Mini KSP0 16</t>
  </si>
  <si>
    <t>Uponor S-Press Прес кліщі Mini KSP0 20</t>
  </si>
  <si>
    <t>Uponor S-Press Прес кліщі Mini KSP0 25</t>
  </si>
  <si>
    <t>Uponor S-Press Прес кліщі Mini KSP0 32</t>
  </si>
  <si>
    <t>Uponor Q&amp;E Ручний інструмент з головками S3,2 S5,0 16/20/25</t>
  </si>
  <si>
    <t>Uponor Q&amp;E Головка розширювальна 6 бар 16x1,8/2,0</t>
  </si>
  <si>
    <t>Uponor Q&amp;E Головка розширювальна 6 бар 20x1,9/2,0</t>
  </si>
  <si>
    <t>Uponor Q&amp;E Головка розширювальна 6 бар 25x2,3</t>
  </si>
  <si>
    <t>Uponor Q&amp;E Головка розширювальна 6 бар 32x2,9</t>
  </si>
  <si>
    <t>Uponor Q&amp;E Головка розширювальна 10 бар 16x2,2</t>
  </si>
  <si>
    <t>Uponor Q&amp;E Акум. інструмент з головками M12 16/20/25 6bar</t>
  </si>
  <si>
    <t>Uponor Q&amp;E Акум. інструмент з головками M12 16/20/25 10bar</t>
  </si>
  <si>
    <t>Uponor Q&amp;E Головка розширювальна M12/M18 14/15x2,5</t>
  </si>
  <si>
    <t>Uponor Q&amp;E Головка розширювальна M12/M18 16x1,8/2,0/2,2</t>
  </si>
  <si>
    <t>Uponor Q&amp;E Головка розширювальна M12/M18 17/18x2,5</t>
  </si>
  <si>
    <t>Uponor Q&amp;E Головка розширювальна M12/M18 20x1,9/2,0</t>
  </si>
  <si>
    <t>Uponor Q&amp;E Головка розширювальна M12/M18 20x2,8</t>
  </si>
  <si>
    <t>Uponor Q&amp;E Головка розширювальна M12/M18 25x2,3</t>
  </si>
  <si>
    <t>Uponor Q&amp;E Головка розширювальна M12/M18 25x3,5</t>
  </si>
  <si>
    <t>Uponor Q&amp;E Головка розширювальна M12/M18 32x2,9</t>
  </si>
  <si>
    <t>Uponor Q&amp;E Акум. інструмент з головками M18 6bar 16/20/25/32</t>
  </si>
  <si>
    <t>Uponor Q&amp;E Акум. інструмент з головками M18 10bar 16/20/25/H32</t>
  </si>
  <si>
    <t>Uponor Q&amp;E Головка розширювальна M18 H 32x2,9/4,4</t>
  </si>
  <si>
    <t>Uponor Q&amp;E Головка розширювальна M18 H 40x3,7</t>
  </si>
  <si>
    <t>Uponor Q&amp;E Ак. інструмент M18 VLD PEX 40-75</t>
  </si>
  <si>
    <t>Uponor Q&amp;E Головка розширювальна VLD 40x3,7/5,5</t>
  </si>
  <si>
    <t>Uponor Q&amp;E Головка розширювальна VLD 50x4,6/6,9</t>
  </si>
  <si>
    <t>Uponor Q&amp;E Головка розширювальна VLD 63x5,8/8,6</t>
  </si>
  <si>
    <t>Uponor Q&amp;E Головка розширювальна VLD 75x6,8/10,3</t>
  </si>
  <si>
    <t>Uponor Q&amp;E Графітове мастило 30g</t>
  </si>
  <si>
    <t>Uponor Q&amp;E Графітове мастило 100g</t>
  </si>
  <si>
    <t>Група продуктів</t>
  </si>
  <si>
    <t>Артикул</t>
  </si>
  <si>
    <t>Опис</t>
  </si>
  <si>
    <t>Ціна
 ExW_Євро</t>
  </si>
  <si>
    <t>Ціна за од. 
з ПДВ, Євро</t>
  </si>
  <si>
    <t>Од.виміру</t>
  </si>
  <si>
    <t>Мін. к-ть для замовлення</t>
  </si>
  <si>
    <t>м</t>
  </si>
  <si>
    <t>м2</t>
  </si>
  <si>
    <t>шт</t>
  </si>
  <si>
    <t>Uponor Multi Фіксатор повороту, пластик 12</t>
  </si>
  <si>
    <t>Інструмент</t>
  </si>
  <si>
    <t>Uponor S-Press Трійник редукційний PPSU 63-25-63</t>
  </si>
  <si>
    <t>Uponor S-Press Трійник редукційний PPSU 63-32-63</t>
  </si>
  <si>
    <t>Uponor S-Press Трійник редукційний PPSU 63-40-63</t>
  </si>
  <si>
    <t>Uponor S-Press Трійник редукційний PPSU 75-32-75</t>
  </si>
  <si>
    <t>Uponor S-Press Трійник редукційний PPSU 75-40-75</t>
  </si>
  <si>
    <t>Uponor S-Press Трійник редукційний PPSU 75-50-75</t>
  </si>
  <si>
    <t>Мін. к-ть для замовлення_2</t>
  </si>
  <si>
    <t>02105,  проспект Миру, 15-А, Київ, Україна</t>
  </si>
  <si>
    <t>T: +38(044) 209 79 09</t>
  </si>
  <si>
    <t>www.uponor.ua</t>
  </si>
  <si>
    <t>Uponor Україна</t>
  </si>
  <si>
    <t>T: +38 (044) 209 79 09</t>
  </si>
  <si>
    <t>КОМЕРЦІЙНА ПРОПОЗИЦІЯ</t>
  </si>
  <si>
    <t>на поставку систем UPONOR</t>
  </si>
  <si>
    <t>Отримувач:</t>
  </si>
  <si>
    <t>Кому:</t>
  </si>
  <si>
    <t>Назва проекту:</t>
  </si>
  <si>
    <t>Дата:</t>
  </si>
  <si>
    <t>Дійсна по:</t>
  </si>
  <si>
    <t>Знижка</t>
  </si>
  <si>
    <t>№ п/п</t>
  </si>
  <si>
    <t>Ціна зі знижкою з ПДВ, Євро</t>
  </si>
  <si>
    <t>К-ть, шт</t>
  </si>
  <si>
    <t>Вартість з ПДВ, Євро</t>
  </si>
  <si>
    <t xml:space="preserve"> </t>
  </si>
  <si>
    <t>Всього Євро, з ПДВ</t>
  </si>
  <si>
    <r>
      <t>Умови оплати:</t>
    </r>
    <r>
      <rPr>
        <sz val="8"/>
        <rFont val="Arial"/>
        <family val="2"/>
        <charset val="204"/>
      </rPr>
      <t xml:space="preserve"> 100% передплата.  </t>
    </r>
  </si>
  <si>
    <r>
      <t xml:space="preserve">Условие поставки: </t>
    </r>
    <r>
      <rPr>
        <sz val="8"/>
        <rFont val="Arial"/>
        <family val="2"/>
        <charset val="204"/>
      </rPr>
      <t>Склад дистриб'ютора UPONOR, Київ</t>
    </r>
  </si>
  <si>
    <t>З повагою,</t>
  </si>
  <si>
    <r>
      <t xml:space="preserve">Олександр Добровольський – </t>
    </r>
    <r>
      <rPr>
        <sz val="8"/>
        <rFont val="Arial"/>
        <family val="2"/>
        <charset val="204"/>
      </rPr>
      <t xml:space="preserve">Директор Представництва UPONOR GmbH </t>
    </r>
  </si>
  <si>
    <r>
      <t xml:space="preserve">T: </t>
    </r>
    <r>
      <rPr>
        <sz val="8"/>
        <rFont val="Arial"/>
        <family val="2"/>
        <charset val="204"/>
      </rPr>
      <t xml:space="preserve">+38 (044) 209 79 09 </t>
    </r>
    <r>
      <rPr>
        <b/>
        <sz val="8"/>
        <rFont val="Arial"/>
        <family val="2"/>
        <charset val="204"/>
      </rPr>
      <t>M:</t>
    </r>
    <r>
      <rPr>
        <sz val="8"/>
        <rFont val="Arial"/>
        <family val="2"/>
        <charset val="204"/>
      </rPr>
      <t xml:space="preserve"> +38 (067) 538 17 43   </t>
    </r>
    <r>
      <rPr>
        <u/>
        <sz val="8"/>
        <rFont val="Arial"/>
        <family val="2"/>
        <charset val="204"/>
      </rPr>
      <t>www.uponor.ua</t>
    </r>
  </si>
  <si>
    <r>
      <t>P</t>
    </r>
    <r>
      <rPr>
        <sz val="11"/>
        <color rgb="FF008000"/>
        <rFont val="Calibri"/>
        <family val="2"/>
        <charset val="204"/>
      </rPr>
      <t> </t>
    </r>
    <r>
      <rPr>
        <sz val="7.5"/>
        <color rgb="FF008000"/>
        <rFont val="Verdana"/>
        <family val="2"/>
        <charset val="204"/>
      </rPr>
      <t>Перед тим як друкувати, переконайтеся, що це дійсно необхідно. Бережіть природу!</t>
    </r>
  </si>
  <si>
    <t>Contact details:</t>
  </si>
  <si>
    <t>Uponor GmbH</t>
  </si>
  <si>
    <t>P.O. Box 1641</t>
  </si>
  <si>
    <t>97433 Hassfurt</t>
  </si>
  <si>
    <t>Germany</t>
  </si>
  <si>
    <t>From:</t>
  </si>
  <si>
    <t>LLC "____________"</t>
  </si>
  <si>
    <t>04080, Ukraine, Kiev…</t>
  </si>
  <si>
    <t>Customer no.:</t>
  </si>
  <si>
    <t>XXXXXXXX</t>
  </si>
  <si>
    <r>
      <t>T</t>
    </r>
    <r>
      <rPr>
        <sz val="8"/>
        <color rgb="FF333F48"/>
        <rFont val="Arial"/>
        <family val="2"/>
        <charset val="204"/>
      </rPr>
      <t>     +380</t>
    </r>
  </si>
  <si>
    <t>Contact person:</t>
  </si>
  <si>
    <r>
      <t>F</t>
    </r>
    <r>
      <rPr>
        <sz val="8"/>
        <color rgb="FF333F48"/>
        <rFont val="Arial"/>
        <family val="2"/>
        <charset val="204"/>
      </rPr>
      <t>     +380</t>
    </r>
  </si>
  <si>
    <r>
      <t>M</t>
    </r>
    <r>
      <rPr>
        <sz val="8"/>
        <color rgb="FF333F48"/>
        <rFont val="Arial"/>
        <family val="2"/>
        <charset val="204"/>
      </rPr>
      <t>    +380</t>
    </r>
  </si>
  <si>
    <r>
      <t>E</t>
    </r>
    <r>
      <rPr>
        <sz val="8"/>
        <color rgb="FF333F48"/>
        <rFont val="Arial"/>
        <family val="2"/>
        <charset val="204"/>
      </rPr>
      <t xml:space="preserve">     </t>
    </r>
  </si>
  <si>
    <t>Delivery address:</t>
  </si>
  <si>
    <t xml:space="preserve">00000, Ukraine, Kiev, </t>
  </si>
  <si>
    <t>ORDER REQUEST #</t>
  </si>
  <si>
    <t>Date:</t>
  </si>
  <si>
    <t>Expected shipment date:</t>
  </si>
  <si>
    <t>Additional comments:</t>
  </si>
  <si>
    <t xml:space="preserve">          Dear colleagues, 
could you provide us with Sales Order Confirmation and inform about weight, volume of the goods and confirm possibility to organize shipment on requested date.
</t>
  </si>
  <si>
    <t>Discount</t>
  </si>
  <si>
    <t>Tool</t>
  </si>
  <si>
    <t>TOTAL AMOUNT, EUR</t>
  </si>
  <si>
    <t>Uponor Comfort E Гріючий кабель 460W 37M</t>
  </si>
  <si>
    <t>Uponor Comfort E Гріючий кабель 700W 54M</t>
  </si>
  <si>
    <t>Uponor Comfort E Гріючий кабель 1100W 87M</t>
  </si>
  <si>
    <t>Uponor Comfort E Гріючий кабель 1550W 124M</t>
  </si>
  <si>
    <t>Klett</t>
  </si>
  <si>
    <r>
      <t xml:space="preserve">№
</t>
    </r>
    <r>
      <rPr>
        <sz val="9"/>
        <color theme="8" tint="-0.249977111117893"/>
        <rFont val="Verdana"/>
        <family val="2"/>
        <charset val="204"/>
      </rPr>
      <t>#</t>
    </r>
  </si>
  <si>
    <r>
      <t xml:space="preserve">Знижка
</t>
    </r>
    <r>
      <rPr>
        <sz val="8"/>
        <color rgb="FFFFFF00"/>
        <rFont val="Arial"/>
        <family val="2"/>
        <charset val="204"/>
      </rPr>
      <t>Discount</t>
    </r>
  </si>
  <si>
    <t>Phyn PLUS</t>
  </si>
  <si>
    <t>MLCP RED</t>
  </si>
  <si>
    <t>Combi Port E</t>
  </si>
  <si>
    <t>Uponor Phyn PLUS Контролер протічок G1</t>
  </si>
  <si>
    <t>Uponor Uni Pipe PLUS Труба відрізками S 16x2,0 5m</t>
  </si>
  <si>
    <t>Uponor Uni Pipe PLUS Труба відрізками S 20x2,25 5m</t>
  </si>
  <si>
    <t>Uponor Uni Pipe PLUS Труба відрізками S 25x2,5 5m</t>
  </si>
  <si>
    <t>Uponor Uni Pipe PLUS Труба відрізками S 32x3,0 5m</t>
  </si>
  <si>
    <t>Uponor MLC Труба відрізками  S 16x2,0 5m</t>
  </si>
  <si>
    <t>Uponor MLC Труба відрізками  S 20x2,25 5m</t>
  </si>
  <si>
    <t>Uponor MLC Труба відрізками  S 25x2,5 5m</t>
  </si>
  <si>
    <t>Uponor MLC Труба відрізками  S 32x3,0 5m</t>
  </si>
  <si>
    <t>Uponor MLC Труба відрізками  S 40x4,0 5m</t>
  </si>
  <si>
    <t>Uponor MLC Труба відрізками  S 50x4,5 5m</t>
  </si>
  <si>
    <t>Uponor MLC Труба відрізками  S 63x6,0 5m</t>
  </si>
  <si>
    <t>Uponor MLC Труба відрізками  S 75x7,5 5m</t>
  </si>
  <si>
    <t>Uponor MLC Труба відрізками  S 90x8,5 5m</t>
  </si>
  <si>
    <t>Uponor MLC Труба відрізками  S 110x10,0 5m</t>
  </si>
  <si>
    <t>Uponor Uni Pipe PLUS Безшовна труба біла 16x2,0 100m</t>
  </si>
  <si>
    <t>Uponor Uni Pipe PLUS Безшовна труба біла 16x2,0 200m</t>
  </si>
  <si>
    <t>Uponor Uni Pipe PLUS Безшовна труба біла 16x2,0 500m</t>
  </si>
  <si>
    <t>Uponor Uni Pipe PLUS Безшовна труба біла 20x2,25 100m</t>
  </si>
  <si>
    <t>Uponor Uni Pipe PLUS Безшовна труба біла 25x2,5 50m</t>
  </si>
  <si>
    <t>Uponor Uni Pipe PLUS Безшовна труба біла 32x3,0 50m</t>
  </si>
  <si>
    <t>Uponor MLC Труба в бухті 14x2,0 200m</t>
  </si>
  <si>
    <t>Uponor MLC Труба в бухті 16x2,0 100m</t>
  </si>
  <si>
    <t>Uponor MLC Труба в бухті 16x2,0 200m</t>
  </si>
  <si>
    <t>Uponor MLC Труба в бухті 16x2,0 500m IPPC</t>
  </si>
  <si>
    <t>Uponor MLC Труба в бухті 20x2,25 100m</t>
  </si>
  <si>
    <t>Uponor MLC Труба в бухті 25x2,5 50m</t>
  </si>
  <si>
    <t>Uponor MLC Труба в бухті 32x3,0 50m</t>
  </si>
  <si>
    <t>Uponor Teck Гофра синя 25/20 blue 50m</t>
  </si>
  <si>
    <t>Uponor Teck Гофра синя 28/23 blue 50m</t>
  </si>
  <si>
    <t>Uponor Teck Гофра синя 35/29 blue 50m</t>
  </si>
  <si>
    <t>Uponor Teck Гофра червона 25/20 red 50m</t>
  </si>
  <si>
    <t>Uponor Teck Гофра червона 28/23 red 50m</t>
  </si>
  <si>
    <t>Uponor Teck Гофра червона 35/29 red 50m</t>
  </si>
  <si>
    <t>Uponor Teck Одинарна дюбель-скоба 32 6cm</t>
  </si>
  <si>
    <t>Uponor Teck Одинарна дюбель-скоба 32 8cm</t>
  </si>
  <si>
    <t>Uponor Teck Подвійна дюбель-скоба 32 6cm</t>
  </si>
  <si>
    <t>Uponor Teck Подвійна дюбель-скоба 32 8cm</t>
  </si>
  <si>
    <t>Uponor S-Press PLUS Коліно 90° PPSU 16-16</t>
  </si>
  <si>
    <t>Uponor S-Press PLUS Коліно 90° PPSU 20-20</t>
  </si>
  <si>
    <t>Uponor S-Press PLUS Коліно 90° PPSU 25-25</t>
  </si>
  <si>
    <t>Uponor S-Press PLUS Коліно 90° PPSU 32-32</t>
  </si>
  <si>
    <t>Uponor S-Press Коліно 90° PPSU 40-40</t>
  </si>
  <si>
    <t>Uponor S-Press Коліно 90° PPSU 50-50</t>
  </si>
  <si>
    <t>Uponor S-Press Коліно 90° PPSU 63-63</t>
  </si>
  <si>
    <t>Uponor S-Press Коліно 90° PPSU 75-75</t>
  </si>
  <si>
    <t>Uponor S-Press Коліно 45° PPSU 40-40</t>
  </si>
  <si>
    <t>Uponor S-Press Коліно 45° PPSU 50-50</t>
  </si>
  <si>
    <t>Uponor S-Press Коліно 45° PPSU 63-63</t>
  </si>
  <si>
    <t>Uponor S-Press Коліно 45° PPSU 75-75</t>
  </si>
  <si>
    <t>Uponor S-Press Муфта PPSU 40-40</t>
  </si>
  <si>
    <t>Uponor S-Press Муфта PPSU 50-50</t>
  </si>
  <si>
    <t>Uponor S-Press Муфта PPSU 63-63</t>
  </si>
  <si>
    <t>Uponor S-Press Муфта PPSU 75-75</t>
  </si>
  <si>
    <t>Uponor S-Press Редукція PPSU 40-25</t>
  </si>
  <si>
    <t>Uponor S-Press Редукція PPSU 40-32</t>
  </si>
  <si>
    <t>Uponor S-Press Редукція PPSU 50-32</t>
  </si>
  <si>
    <t>Uponor S-Press Редукція композитна PPSU 63-40</t>
  </si>
  <si>
    <t>Uponor S-Press Редукція композитна PPSU 63-50</t>
  </si>
  <si>
    <t>Uponor S-Press Редукція композитна PPSU 75-50</t>
  </si>
  <si>
    <t>Uponor S-Press Редукція композитна PPSU 75-63</t>
  </si>
  <si>
    <t>Uponor S-Press PLUS Трійник рівнопрохідний PPSU 16-16-16</t>
  </si>
  <si>
    <t>Uponor S-Press PLUS Трійник рівнопрохідний PPSU 20-20-20</t>
  </si>
  <si>
    <t>Uponor S-Press PLUS Трійник рівнопрохідний PPSU 25-25-25</t>
  </si>
  <si>
    <t>Uponor S-Press PLUS Трійник рівнопрохідний PPSU 32-32-32</t>
  </si>
  <si>
    <t>Uponor S-Press Трійник рівнопрохідний PPSU 63-63-63</t>
  </si>
  <si>
    <t>Uponor S-Press Трійник рівнопрохідний PPSU 75-75-75</t>
  </si>
  <si>
    <t>Uponor S-Press Трійник редукційний PPSU 40-20-40</t>
  </si>
  <si>
    <t>Uponor S-Press Трійник редукційний PPSU 40-25-32</t>
  </si>
  <si>
    <t>Uponor S-Press Трійник редукційний PPSU 40-25-40</t>
  </si>
  <si>
    <t>Uponor S-Press Трійник редукційний PPSU 40-32-32</t>
  </si>
  <si>
    <t>Uponor S-Press Трійник редукційний PPSU 40-32-40</t>
  </si>
  <si>
    <t>Uponor S-Press Трійник редукційний PPSU 50-25-40</t>
  </si>
  <si>
    <t>Uponor S-Press Трійник редукційний PPSU 50-25-50</t>
  </si>
  <si>
    <t>Uponor S-Press Трійник редукційний PPSU 50-32-50</t>
  </si>
  <si>
    <t>Uponor S-Press PLUS Штуцер зовн. різьба 16-R3/8"MT</t>
  </si>
  <si>
    <t>Uponor S-Press PLUS Штуцер зовн. різьба 16-R1/2"MT</t>
  </si>
  <si>
    <t>Uponor S-Press PLUS Штуцер зовн. різьба 16-R3/4"MT</t>
  </si>
  <si>
    <t>Uponor S-Press PLUS Штуцер зовн. різьба 20-R1/2"MT</t>
  </si>
  <si>
    <t>Uponor S-Press PLUS Штуцер зовн. різьба 20-R3/4"MT</t>
  </si>
  <si>
    <t>Uponor S-Press PLUS Штуцер зовн. різьба 20-R1"MT</t>
  </si>
  <si>
    <t>Uponor S-Press PLUS Штуцер зовн. різьба 25-R3/4"MT</t>
  </si>
  <si>
    <t>Uponor S-Press PLUS Штуцер зовн. різьба 25-R1"MT</t>
  </si>
  <si>
    <t>Uponor S-Press PLUS Штуцер зовн. різьба 32-R1"MT</t>
  </si>
  <si>
    <t>Uponor S-Press PLUS Штуцер зовн. різьба 32-R1 1/4"MT</t>
  </si>
  <si>
    <t>Uponor S-Press PLUS Штуцер зовн. різьба 16-G3/8"MT</t>
  </si>
  <si>
    <t>Uponor S-Press Штуцер зовн. різьба 40-R1 1/4"MT</t>
  </si>
  <si>
    <t>Uponor S-Press Штуцер зовн. різьба 40-R1 1/2"MT</t>
  </si>
  <si>
    <t>Uponor S-Press Штуцер зовн. різьба 50-R1 1/2"MT</t>
  </si>
  <si>
    <t>Uponor S-Press Штуцер зовн. різьба 50-R2"MT</t>
  </si>
  <si>
    <t>Uponor S-Press Штуцер зовн. різьба 63-R2"MT</t>
  </si>
  <si>
    <t>Uponor S-Press Штуцер зовн. різьба 75-R2 1/2"MT</t>
  </si>
  <si>
    <t>Uponor S-Press PLUS Штуцер вн. різьба 16-Rp1/2"FT</t>
  </si>
  <si>
    <t>Uponor S-Press PLUS Штуцер вн. різьба 20-Rp1/2"FT</t>
  </si>
  <si>
    <t>Uponor S-Press PLUS Штуцер вн. різьба 20-Rp3/4"FT</t>
  </si>
  <si>
    <t>Uponor S-Press PLUS Штуцер вн. різьба 20-Rp1"FT</t>
  </si>
  <si>
    <t>Uponor S-Press PLUS Штуцер вн. різьба 25-Rp3/4"FT</t>
  </si>
  <si>
    <t>Uponor S-Press PLUS Штуцер вн. різьба 25-Rp1"FT</t>
  </si>
  <si>
    <t>Uponor S-Press PLUS Штуцер вн. різьба 32-Rp1"FT</t>
  </si>
  <si>
    <t>Uponor S-Press PLUS Штуцер вн. різьба 32-Rp1 1/4"FT</t>
  </si>
  <si>
    <t>Uponor S-Press Штуцер вн. різьба 40-Rp1 1/4"FT</t>
  </si>
  <si>
    <t>Uponor S-Press Штуцер вн. різьба 40-Rp1 1/2"FT</t>
  </si>
  <si>
    <t>Uponor S-Press Штуцер вн. різьба 50-Rp1 1/2"FT</t>
  </si>
  <si>
    <t>Uponor S-Press PLUS Коліно 90° латунне 16-16</t>
  </si>
  <si>
    <t>Uponor S-Press PLUS Коліно 90° латунне 20-20</t>
  </si>
  <si>
    <t>Uponor S-Press PLUS Коліно 90° латунне 25-25</t>
  </si>
  <si>
    <t>Uponor S-Press PLUS Коліно 90° латунне 32-32</t>
  </si>
  <si>
    <t>Uponor S-Press PLUS Коліно зовн. різьба 16-R3/8"MT</t>
  </si>
  <si>
    <t>Uponor S-Press PLUS Коліно зовн. різьба 16-R1/2"MT</t>
  </si>
  <si>
    <t>Uponor S-Press PLUS Коліно зовн. різьба 20-R1/2"MT</t>
  </si>
  <si>
    <t>Uponor S-Press PLUS Коліно зовн. різьба 20-R3/4"MT</t>
  </si>
  <si>
    <t>Uponor S-Press PLUS Коліно зовн. різьба 25-R3/4"MT</t>
  </si>
  <si>
    <t>Uponor S-Press PLUS Коліно зовн. різьба 25-R1"MT</t>
  </si>
  <si>
    <t>Uponor S-Press PLUS Коліно зовн. різьба 32-R1"MT</t>
  </si>
  <si>
    <t>Uponor S-Press Коліно зовн. різьба 40-R1 1/4"MT</t>
  </si>
  <si>
    <t>Uponor S-Press PLUS Коліно під мідь 16-G3/8"MT/10CU</t>
  </si>
  <si>
    <t>Uponor S-Press PLUS Коліно вн. різьба 16-Rp1/2"FT</t>
  </si>
  <si>
    <t>Uponor S-Press PLUS Коліно вн. різьба 20-Rp1/2"FT</t>
  </si>
  <si>
    <t>Uponor S-Press PLUS Коліно вн. різьба 20-Rp3/4"FT</t>
  </si>
  <si>
    <t>Uponor S-Press PLUS Коліно вн. різьба 25-Rp3/4"FT</t>
  </si>
  <si>
    <t>Uponor S-Press PLUS Коліно вн. різьба 25-Rp1"FT</t>
  </si>
  <si>
    <t>Uponor S-Press PLUS Коліно вн. різьба 32-Rp1"FT</t>
  </si>
  <si>
    <t>Uponor S-Press Коліно вн. різьба 40-Rp1 1/2"FT</t>
  </si>
  <si>
    <t>Uponor S-Press Коліно вн. різьба 50-Rp1 1/2"FT</t>
  </si>
  <si>
    <t>Uponor S-Press PLUS Коліно 45° латунне 25-25</t>
  </si>
  <si>
    <t>Uponor S-Press PLUS Коліно 45° латунне 32-32</t>
  </si>
  <si>
    <t>Uponor S-Press PLUS Муфта латунна 16-16</t>
  </si>
  <si>
    <t>Uponor S-Press PLUS Муфта латунна 20-20</t>
  </si>
  <si>
    <t>Uponor S-Press PLUS Муфта латунна 25-25</t>
  </si>
  <si>
    <t>Uponor S-Press PLUS Муфта латунна 32-32</t>
  </si>
  <si>
    <t>Uponor S-Press PLUS Редукція латунна 20-16</t>
  </si>
  <si>
    <t>Uponor S-Press PLUS Редукція латунна 25-16</t>
  </si>
  <si>
    <t>Uponor S-Press PLUS Редукція латунна 25-20</t>
  </si>
  <si>
    <t>Uponor S-Press PLUS Редукція латунна 32-20</t>
  </si>
  <si>
    <t>Uponor S-Press PLUS Редукція латунна 32-25</t>
  </si>
  <si>
    <t>Uponor S-Press PLUS Трійник рівний латунний 16-16-16</t>
  </si>
  <si>
    <t>Uponor S-Press PLUS Трійник рівний латунний 20-20-20</t>
  </si>
  <si>
    <t>Uponor S-Press PLUS Трійник рівний латунний 25-25-25</t>
  </si>
  <si>
    <t>Uponor S-Press PLUS Трійник рівний латунний 32-32-32</t>
  </si>
  <si>
    <t>Uponor S-Press PLUS Трійник редукц. латунний 16-20-16</t>
  </si>
  <si>
    <t>Uponor S-Press PLUS Трійник редукц. латунний 20-16-16</t>
  </si>
  <si>
    <t>Uponor S-Press PLUS Трійник редукц. латунний 20-16-20</t>
  </si>
  <si>
    <t>Uponor S-Press PLUS Трійник редукц. латунний 20-20-16</t>
  </si>
  <si>
    <t>Uponor S-Press PLUS Трійник редукц. латунний 20-25-16</t>
  </si>
  <si>
    <t>Uponor S-Press PLUS Трійник редукц. латунний 20-25-20</t>
  </si>
  <si>
    <t>Uponor S-Press PLUS Трійник редукц. латунний 25-16-16</t>
  </si>
  <si>
    <t>Uponor S-Press PLUS Трійник редукц. латунний 25-16-20</t>
  </si>
  <si>
    <t>Uponor S-Press PLUS Трійник редукц. латунний 25-16-25</t>
  </si>
  <si>
    <t>Uponor S-Press PLUS Трійник редукц. латунний 25-20-16</t>
  </si>
  <si>
    <t>Uponor S-Press PLUS Трійник редукц. латунний 25-20-20</t>
  </si>
  <si>
    <t>Uponor S-Press PLUS Трійник редукц. латунний 25-20-25</t>
  </si>
  <si>
    <t>Uponor S-Press PLUS Трійник редукц. латунний 25-25-16</t>
  </si>
  <si>
    <t>Uponor S-Press PLUS Трійник редукц. латунний 25-32-25</t>
  </si>
  <si>
    <t>Uponor S-Press PLUS Трійник редукц. латунний 32-16-32</t>
  </si>
  <si>
    <t>Uponor S-Press PLUS Трійник редукц. латунний 32-20-32</t>
  </si>
  <si>
    <t>Uponor S-Press PLUS Трійник редукц. латунний 32-25-25</t>
  </si>
  <si>
    <t>Uponor S-Press PLUS Трійник редукц. латунний 32-25-32</t>
  </si>
  <si>
    <t>Uponor S-Press PLUS Трійник зовн. різьба 16-R1/2"MT-16</t>
  </si>
  <si>
    <t>Uponor S-Press PLUS Трійник зовн. різьба 25-R3/4"MT-25</t>
  </si>
  <si>
    <t>Uponor S-Press PLUS Трійник зовн. різьба 32-R3/4"MT-32</t>
  </si>
  <si>
    <t>Uponor S-Press PLUS Трійник внутр. різьба 16-Rp1/2"FT-16</t>
  </si>
  <si>
    <t>Uponor S-Press PLUS Трійник внутр. різьба 20-Rp1/2"FT-20</t>
  </si>
  <si>
    <t>Uponor S-Press PLUS Трійник внутр. різьба 20-Rp3/4"FT-20</t>
  </si>
  <si>
    <t>Uponor S-Press PLUS Трійник внутр. різьба 25-Rp1/2"FT-25</t>
  </si>
  <si>
    <t>Uponor S-Press PLUS Трійник внутр. різьба 25-Rp3/4"FT-25</t>
  </si>
  <si>
    <t>Uponor S-Press PLUS Трійник внутр. різьба 32-Rp1/2"FT-32</t>
  </si>
  <si>
    <t>Uponor S-Press PLUS Трійник внутр. різьба 32-Rp3/4"FT-32</t>
  </si>
  <si>
    <t>Uponor S-Press Трійник внутр. різьба 40-Rp1/2"FT-40</t>
  </si>
  <si>
    <t>Uponor S-Press Трійник внутр. різьба 40-Rp3/4"FT-40</t>
  </si>
  <si>
    <t>Uponor S-Press Трійник внутр. різьба 50-Rp1"FT-50</t>
  </si>
  <si>
    <t>Uponor S-Press PLUS Штуцер з нак. гайкою 16-G3/8"SN</t>
  </si>
  <si>
    <t>Uponor S-Press PLUS Штуцер з нак. гайкою 16-G1/2"SN</t>
  </si>
  <si>
    <t>Uponor S-Press PLUS Штуцер з нак. гайкою 16-G3/4"SN</t>
  </si>
  <si>
    <t>Uponor S-Press PLUS Штуцер з нак. гайкою 20-G1/2"SN</t>
  </si>
  <si>
    <t>Uponor S-Press PLUS Штуцер з нак. гайкою 20-G3/4"SN</t>
  </si>
  <si>
    <t>Uponor S-Press PLUS Штуцер з нак. гайкою 25-G3/4"SN</t>
  </si>
  <si>
    <t>Uponor S-Press PLUS Штуцер з нак. гайкою 25-G1"SN</t>
  </si>
  <si>
    <t>Uponor S-Press PLUS Штуцер з нак. гайкою 25-G1 1/4 "SN</t>
  </si>
  <si>
    <t>Uponor S-Press PLUS Штуцер з нак. гайкою 32-G1"SN</t>
  </si>
  <si>
    <t>Uponor S-Press PLUS Штуцер з нак. гайкою 32-G1 1/4"SN</t>
  </si>
  <si>
    <t>Uponor S-Press Прес-з'єдн. з нак. гайкою 40-G1 1/2"SN</t>
  </si>
  <si>
    <t>Uponor S-Press Прес-з'єдн. з нак. гайкою 50-G1 3/4"SN</t>
  </si>
  <si>
    <t>Uponor S-Press Прес-з'єдн. з нак. гайкою 50-G2"SN</t>
  </si>
  <si>
    <t>Uponor S-Press PLUS Коліно з нак. гайкою 16-G3/8"SN</t>
  </si>
  <si>
    <t>Uponor S-Press PLUS Коліно з нак. гайкою 16-G1/2"SN</t>
  </si>
  <si>
    <t>Uponor S-Press PLUS Коліно з нак. гайкою 20-G1/2"SN</t>
  </si>
  <si>
    <t>Uponor S-Press PLUS Коліно з нак. гайкою 25-G3/4"SN</t>
  </si>
  <si>
    <t>Uponor S-Press PLUS Водорозетка 16-Rp3/8"FT</t>
  </si>
  <si>
    <t>Uponor S-Press PLUS Водорозетка 16-Rp1/2"FT</t>
  </si>
  <si>
    <t>Uponor S-Press PLUS Водорозетка 20-Rp1/2"FT</t>
  </si>
  <si>
    <t>Uponor S-Press PLUS Водорозетка 20-Rp3/4"FT</t>
  </si>
  <si>
    <t>Uponor S-Press PLUS Водорозетка 25-Rp3/4"FT</t>
  </si>
  <si>
    <t>Uponor S-Press PLUS Водорозетка довга                                                                                                                                                       long 16-Rp1/2"FT</t>
  </si>
  <si>
    <t>Uponor S-Press PLUS Водорозетка long 20-Rp1/2"FT</t>
  </si>
  <si>
    <t>Uponor S-Press PLUS Водорозетка XL 16-Rp1/2"FT</t>
  </si>
  <si>
    <t>Uponor S-Press PLUS Водорозетка XL 20-Rp1/2"FT</t>
  </si>
  <si>
    <t xml:space="preserve">Uponor Smart Aqua Короб для водорозетки </t>
  </si>
  <si>
    <t>Uponor S-Press PLUS Водорозетка декоративна 16-Rp3/4"FT</t>
  </si>
  <si>
    <t>Uponor S-Press PLUS Водорозетка Gemini 16-Rp1/2"FT</t>
  </si>
  <si>
    <t>Uponor S-Press PLUS Водорозетка U-подіб. 16-Rp1/2"FT-16</t>
  </si>
  <si>
    <t>Uponor S-Press PLUS Водорозетка U-подіб. 20-Rp1/2"FT-20</t>
  </si>
  <si>
    <t>Uponor S-Press PLUS Водорозетка U-подіб. 20-Rp1/2"FT-16</t>
  </si>
  <si>
    <t>Uponor S-Press PLUS Водорозетка U-подіб. 16-Rp1/2"FT-20</t>
  </si>
  <si>
    <t>Uponor S-Press PLUS Водорозетка U-подіб. 25-Rp1/2"FT-25</t>
  </si>
  <si>
    <t>Uponor S-Press PLUS Водорозетка U-подіб. 25-Rp1/2"FT-20</t>
  </si>
  <si>
    <t>Uponor S-Press PLUS Водорозетка U-подіб. 20-Rp1/2"FT-25</t>
  </si>
  <si>
    <t>Uponor S-Press PLUS Водорозетка U-подіб. 16-16-R1/2"MT</t>
  </si>
  <si>
    <t>Uponor S-Press PLUS Водорозетка U-подіб. 20-20-R3/4"MT</t>
  </si>
  <si>
    <t>Uponor S-Press PLUS Водорозетка проточна 90° довга long 16-Rp1/2"FT-16</t>
  </si>
  <si>
    <t>Uponor S-Press PLUS Водорозетка проточна 90° довга long 20-Rp1/2"FT-20</t>
  </si>
  <si>
    <t>Uponor S-Press PLUS Кутовий адаптер UPS 16-Rp1/2"FT</t>
  </si>
  <si>
    <t>Uponor S-Press PLUS Трійник з н. гайкою Geberit 16-G1/2"FT-16</t>
  </si>
  <si>
    <t>Uponor S-Press PLUS Коліно з нак. гайкою Geberit 16-1/2"FT</t>
  </si>
  <si>
    <t>Uponor S-Press PLUS Водорозетка схована 16-G1/2"FT</t>
  </si>
  <si>
    <t>Uponor S-Press PLUS Водорозетка LWC 16-Rp1/2"FT l=25</t>
  </si>
  <si>
    <t>Uponor S-Press PLUS Водорозетка LWC 16-Rp1/2"FT l=35</t>
  </si>
  <si>
    <t>Uponor S-Press PLUS Водорозетка U-подіб. LWC 16-Rp1/2"FT-16 l=25</t>
  </si>
  <si>
    <t>Uponor S-Press PLUS Водорозетка U-подіб. LWC 16-Rp1/2"FT-16 l=35</t>
  </si>
  <si>
    <t xml:space="preserve">Uponor Smart Aqua Кут монтажний одинарн. </t>
  </si>
  <si>
    <t>Uponor Smart Aqua Монтажний трак 2m</t>
  </si>
  <si>
    <t>Uponor S-Press PLUS Набір підключення для зливу DN 50</t>
  </si>
  <si>
    <t>Uponor S-Press PLUS Блок для підключення радіатора 16-16-16</t>
  </si>
  <si>
    <t>Uponor S-Press PLUS Блок підключення радіаторів в коробі                                                                                                                   insulated 16-16-16</t>
  </si>
  <si>
    <t>Uponor S-Press PLUS Блок підкл. радіат. 16-G1/2"MT-16</t>
  </si>
  <si>
    <t>Uponor S-Press PLUS Блок підкл. радіат. 16-G1/2"MT-20</t>
  </si>
  <si>
    <t>Uponor S-Press PLUS Блок підкл. радіат. 16-G1/2"MT-0</t>
  </si>
  <si>
    <t>Uponor S-Press PLUS Блок підкл. радіат. 20-G1/2"MT-16</t>
  </si>
  <si>
    <t>Uponor S-Press PLUS Блок підкл. радіат. 0-G1/2"MT-16</t>
  </si>
  <si>
    <t>Uponor S-Press PLUS Блок підкл. радіат. 20-G1/2"MT-20</t>
  </si>
  <si>
    <t>Uponor Smart Radi Євроконус під мідь 15CU-3/4" Euro</t>
  </si>
  <si>
    <t>Uponor Smart Radi Ніпель редукційний G3/4"MT-G1/2"MT</t>
  </si>
  <si>
    <t>Uponor Smart Radi Адаптер радіаторний Danfoss 16-G1/2"MT</t>
  </si>
  <si>
    <t>Uponor Smart Radi Адаптер радіаторний Heimeier 16-G1/2"MT</t>
  </si>
  <si>
    <t>Uponor Smart Radi Декоративне кільце 16 white</t>
  </si>
  <si>
    <t>Uponor Smart Radi Декоративне кільце 20 white</t>
  </si>
  <si>
    <t>Uponor Smart Radi 2хДекоративні кільця 14-20 white double</t>
  </si>
  <si>
    <t>Uponor RS Пресс-адаптер S-Press PLUS 20-RS2</t>
  </si>
  <si>
    <t>Uponor RS Пресс-адаптер S-Press PLUS 25-RS2</t>
  </si>
  <si>
    <t>Uponor RS Пресс-адаптер S-Press PLUS 32-RS2</t>
  </si>
  <si>
    <t>Uponor RS Адаптер із зовн.різьбою R1 1/2"MT-RS2</t>
  </si>
  <si>
    <t>Uponor RS Адаптер із зовн.різьбою R2"MT-RS2</t>
  </si>
  <si>
    <t>Uponor RS Адаптер із зовн.різьбою R2 1/2"MT-RS2</t>
  </si>
  <si>
    <t>Uponor RS Адаптер із зовн.різьбою R3"MT-RS3</t>
  </si>
  <si>
    <t>Uponor RS Адаптер з внутр.різьбою Rp1/2"FT-RS2</t>
  </si>
  <si>
    <t>Uponor RS Адаптер з внутр.різьбою Rp1"FT-RS2</t>
  </si>
  <si>
    <t>Uponor RS Адаптер з внутр.різьбою Rp2"FT-RS2</t>
  </si>
  <si>
    <t>Uponor RS Адаптер з внутр.різьбою Rp2 1/2"FT-RS2</t>
  </si>
  <si>
    <t>Uponor RS Адаптер з внутр.різьбою Rp1/2"FT-RS3</t>
  </si>
  <si>
    <t>Uponor RS Адаптер з внутр.різьбою Rp3"FT-RS3</t>
  </si>
  <si>
    <t>Uponor Uni-X Затискний адаптер (Євроконус) MLC 16-3/4"FT Euro</t>
  </si>
  <si>
    <t>Uponor Uni-X Затискний адаптер (Євроконус) MLC 20-3/4"FT Euro</t>
  </si>
  <si>
    <t>Uponor Uni-X Затискний адаптер (Євроконус) MLC 25-3/4"FT Euro</t>
  </si>
  <si>
    <t>Uponor Uni-X Перехідник на Євроконус 3/4"MT-3/4"FT Euro</t>
  </si>
  <si>
    <t>Uponor Uni-X Ніпель під Євроконус G3/4"MT Euro-G3/4"MT Euro</t>
  </si>
  <si>
    <t>Uponor Uni-X Коліно ЗР/ЗР під Євроконус 3/4"MT-3/4"MT Euro</t>
  </si>
  <si>
    <t>Uponor Uni-X Трійник ЗР/ЗР/ЗР Євроконус 3/4"MT-3/4"MT-3/4"MT</t>
  </si>
  <si>
    <t>Uponor Uni-X Колектор радіаторний H 1"SN 2xG3/4 Euro</t>
  </si>
  <si>
    <t>Uponor Uni-X Колектор радіаторний H 1"SN 3xG3/4 EURO</t>
  </si>
  <si>
    <t>Uponor Uni-X Колектор радіаторний H 1"SN 4xG3/4 EURO</t>
  </si>
  <si>
    <t>Uponor Uni-X Колектор радіаторний H 1"SN 5xG3/4 EURO</t>
  </si>
  <si>
    <t>Uponor Uni-X Колектор радіаторний H 1"SN 6xG3/4 EURO</t>
  </si>
  <si>
    <t>Uponor Uni-X Колектор радіаторний H 1"SN 7xG3/4 EURO</t>
  </si>
  <si>
    <t>Uponor Uni-X Колектор радіаторний H 1"SN 8xG3/4 EURO</t>
  </si>
  <si>
    <t>Uponor Uni-X Колектор радіаторний H 1"SN 9xG3/4 EURO</t>
  </si>
  <si>
    <t>Uponor Uni-X Колектор радіаторний H 1"SN 10xG3/4 EURO</t>
  </si>
  <si>
    <t>Uponor Uni-X Колектор радіаторний H 1"SN 11xG3/4 EURO</t>
  </si>
  <si>
    <t>Uponor Uni-X Колектор радіаторний H 1"SN 12xG3/4 EURO</t>
  </si>
  <si>
    <t>Uponor Uni-C Колектор, тип S 1"MT/FT 2X1/2"MT</t>
  </si>
  <si>
    <t>Uponor Uni-C Колектор, тип S 1"MT/FT 3X1/2"MT</t>
  </si>
  <si>
    <t>Uponor Uni-C Колектор, тип S 1"MT/FT 4X1/2"MT</t>
  </si>
  <si>
    <t xml:space="preserve">Uponor Uni-C Кронштейн для колектора S </t>
  </si>
  <si>
    <t>Uponor Uni-C Заглушка ЗР для колектора S/SH PL 1"MT</t>
  </si>
  <si>
    <t>Uponor Uni-C Заглушка ВР для колектора S/SH PL G1/2"FT</t>
  </si>
  <si>
    <t>Uponor Uni-C Заглушка ВР для колектора S/SH PL G1"FT</t>
  </si>
  <si>
    <t>Uponor Uni-C Затискний адаптер (Євроконус) MLC 16-1/2"FT</t>
  </si>
  <si>
    <t>Uponor Uni-C Затискний адаптер (Євроконус) MLC 20-1/2"FT</t>
  </si>
  <si>
    <t>Uponor Flex-X Затискний адаптер (Євроконус) 16x2,2-1/2"FT</t>
  </si>
  <si>
    <t>Uponor Uni-C Ніпель під Євроконус MLC 1/2"MT-1/2"MT</t>
  </si>
  <si>
    <t>Uponor Uni-C Коліно ЗР/ЗР під Євроконус MLC G1/2"MT-G1/2"MT</t>
  </si>
  <si>
    <t>Uponor Uni-C Коліно ВР/ЗР під Євроконус MLC G1/2"MT-Rp1/2"FT</t>
  </si>
  <si>
    <t>Uponor Uni-C Трійник ЗР/ЗР/ЗР Євроконус MLC G1/2"MT-G1/2"MT-G1/2"MT</t>
  </si>
  <si>
    <t>Uponor Smart Aqua Водорозетка Євроконус Uni-C 1/2"MT-1/2"FT</t>
  </si>
  <si>
    <t>Uponor Aqua Pipe Труба водопостачання PN6 16x2,0 100m</t>
  </si>
  <si>
    <t>Uponor Aqua Pipe Труба водопостачання PN6 20x2,0 100m</t>
  </si>
  <si>
    <t>Uponor Aqua Pipe Труба водопостачання PN6 25x2,3 100m</t>
  </si>
  <si>
    <t>Uponor Aqua Pipe Труба водопостачання PN6 32x2,9 50m</t>
  </si>
  <si>
    <t>Uponor Aqua Pipe Труба водопостачання Aenor PN6 40x3,7 50m</t>
  </si>
  <si>
    <t>Uponor Aqua Pipe Труба водопостачання Aenor PN6 50x4,6 50m</t>
  </si>
  <si>
    <t>Uponor Aqua Pipe Труба водопостачання Aenor PN6 63x5,8 50m</t>
  </si>
  <si>
    <t>Uponor Aqua Pipe Труба водопостачання Aenor PN6 75x6,8 50m</t>
  </si>
  <si>
    <t>Uponor Aqua Pipe Труба водопостачання PN10 16x2,2 100m</t>
  </si>
  <si>
    <t>Uponor Aqua Pipe Труба водопостачання PN10 20x2,8 50m</t>
  </si>
  <si>
    <t>Uponor Aqua Pipe Труба водопостачання PN10 25x3,5 50m</t>
  </si>
  <si>
    <t>Uponor Aqua Pipe Труба водопостачання PN10 32x4,4 50m</t>
  </si>
  <si>
    <t>Uponor Aqua Pipe Труба водопостачання PN10 40x5,5 50m</t>
  </si>
  <si>
    <t>Uponor Aqua Pipe Труба водопостачання PN10 50x6,9 50m</t>
  </si>
  <si>
    <t>Uponor Aqua Pipe Труба водопостачання PN10 63x8,6 50m</t>
  </si>
  <si>
    <t>Uponor Aqua Pipe Труба відрізками Aenor PN6, S 40x3,7 5m</t>
  </si>
  <si>
    <t>Uponor Aqua Pipe Труба відрізками Aenor PN6, S 50x4,6 5m</t>
  </si>
  <si>
    <t>Uponor Aqua Pipe Труба відрізками Aenor PN6, S 63x5,8 5m</t>
  </si>
  <si>
    <t>Uponor Aqua Pipe Труба відрізками Aenor PN6, S 75x6,8 5m</t>
  </si>
  <si>
    <t>Uponor Aqua Pipe Труба відрізками Aenor PN6, S 90x8,2 5m</t>
  </si>
  <si>
    <t>Uponor Aqua Pipe Труба відрізками Aenor PN6, S 110x10,0 5m</t>
  </si>
  <si>
    <t>Uponor Aqua Pipe Труба відрізками PN10 S 32x4,4 6m</t>
  </si>
  <si>
    <t>Uponor Aqua Pipe Труба відрізками PN10 S 40x5,5 6m</t>
  </si>
  <si>
    <t>Uponor Aqua Pipe Труба відрізками PN10 S 50x6,9 6m</t>
  </si>
  <si>
    <t>Uponor Aqua Pipe Труба відрізками PN10 S 63x8,6 6m</t>
  </si>
  <si>
    <t>Uponor Aqua Pipe Труба відрізками PN10 S 75x10,3 6m</t>
  </si>
  <si>
    <t>Uponor Aqua Pipe Труба відрізками PN10 S 90x12,3 6m</t>
  </si>
  <si>
    <t>Uponor Aqua Pipe Труба відрізками PN10 S 110x15,1 6m</t>
  </si>
  <si>
    <t>Uponor Radi Pipe Труба для опал./охол. PN6 16x2,0 120m</t>
  </si>
  <si>
    <t>Uponor Radi Pipe Труба для опал./охол. PN6 16x2,0 240m</t>
  </si>
  <si>
    <t>Uponor Radi Pipe Труба для опал./охол. PN6 20x2,0 120m</t>
  </si>
  <si>
    <t>Uponor Radi Pipe Труба для опал./охол. PN6 25x2,3 50m</t>
  </si>
  <si>
    <t>Uponor Radi Pipe Труба для опал./охол. PN6 32x2,9 50m</t>
  </si>
  <si>
    <t>Uponor Radi Pipe Труба для опал/охол PN6 40x3,7 50m</t>
  </si>
  <si>
    <t>Uponor Radi Pipe Труба для опал/охол PN6 50x4,6 50m</t>
  </si>
  <si>
    <t>Uponor Radi Pipe Труба для опал/охол PN6 63X5,8 50m</t>
  </si>
  <si>
    <t>Uponor Radi Pipe Труба для опал/охол PN6 75x6,8 50m</t>
  </si>
  <si>
    <t>Uponor Radi Pipe Труба для опал/охол PN6 90x8,2 50m</t>
  </si>
  <si>
    <t>Uponor Radi Pipe Труба для опал/охол PN6 110x10,0 50m</t>
  </si>
  <si>
    <t>Uponor Radi Pipe Труба для опал./охол. PN10 16x2,2 100m</t>
  </si>
  <si>
    <t>Uponor Radi Pipe Труба для опал./охол. PN10 20x2,8 100m</t>
  </si>
  <si>
    <t>Uponor Radi Pipe Труба для опал./охол. PN10 25x3,5 50m</t>
  </si>
  <si>
    <t>Uponor Radi Pipe Труба для опал./охол. PN10 32x4,4 100m</t>
  </si>
  <si>
    <t>Uponor Radi Pipe Труба відрізками PN6 S 40x3,7 6m</t>
  </si>
  <si>
    <t>Uponor Radi Pipe Труба відрізками PN6 S 50x4,6 6m</t>
  </si>
  <si>
    <t>Uponor Radi Pipe Труба відрізками PN6 S 63X5,8 6m</t>
  </si>
  <si>
    <t>Uponor Radi Pipe Труба відрізками PN6 S 75x6,8 6m</t>
  </si>
  <si>
    <t>Uponor Radi Pipe Труба відрізками PN6 S 90x8,2 6m</t>
  </si>
  <si>
    <t>Uponor Radi Pipe Труба відрізками PN6 S 110x10,0 6m</t>
  </si>
  <si>
    <t>Uponor Radi Pipe Труба відрізками PN10 S 40x5,5 6m</t>
  </si>
  <si>
    <t>Uponor Radi Pipe Труба відрізками PN10 S 50x6,9 6m</t>
  </si>
  <si>
    <t>Uponor Radi Pipe Труба відрізками PN10 S 63x8,6 6m</t>
  </si>
  <si>
    <t>Uponor Radi Pipe Труба відрізками PN10 S 75x10,3 6m</t>
  </si>
  <si>
    <t>Uponor Radi Pipe Труба відрізками PN10 S 90x12,3 6m</t>
  </si>
  <si>
    <t>Uponor Radi Pipe Труба відрізками PN10 110x15,1 6m</t>
  </si>
  <si>
    <t>Uponor Multi Фіксатор повороту, пластик 18</t>
  </si>
  <si>
    <t>Uponor Multi Регулюючий фіксатор повороту 20</t>
  </si>
  <si>
    <t>Uponor Multi Регулюючий фіксатор повороту 21-25</t>
  </si>
  <si>
    <t>Uponor Flex Фіксуючий жолоб 16, l=3m</t>
  </si>
  <si>
    <t>Uponor Flex Фіксуючий жолоб 20, l=3m</t>
  </si>
  <si>
    <t>Uponor Flex Фіксуючий жолоб 25, l=3m</t>
  </si>
  <si>
    <t>Uponor Flex Фіксуючий жолоб 32, l=3m</t>
  </si>
  <si>
    <t>Uponor Flex Фіксуючий жолоб 40, l=3m</t>
  </si>
  <si>
    <t>Uponor Flex Фіксуючий жолоб 50, l=3m</t>
  </si>
  <si>
    <t>Uponor Flex Фіксуючий жолоб 63, l=3m</t>
  </si>
  <si>
    <t>Uponor Q&amp;E Трійник  PPSU 16-16-16</t>
  </si>
  <si>
    <t>Uponor Q&amp;E Трійник  PPSU 20-20-20</t>
  </si>
  <si>
    <t>Uponor Q&amp;E Трійник  PPSU 25-25-25</t>
  </si>
  <si>
    <t>Uponor Q&amp;E Трійник  PPSU 32-32-32</t>
  </si>
  <si>
    <t>Uponor Q&amp;E Трійник  PPSU 40-40-40</t>
  </si>
  <si>
    <t>Uponor Q&amp;E Трійник  PPSU 50-50-50</t>
  </si>
  <si>
    <t>Uponor Q&amp;E Трійник  PPSU 63-63-63</t>
  </si>
  <si>
    <t>Uponor Q&amp;E Трійник  PPSU 75-75-75</t>
  </si>
  <si>
    <t>Uponor Q&amp;E Штуцер із зовн. різьбою PL 16-R1/2"MT</t>
  </si>
  <si>
    <t>Uponor Q&amp;E Штуцер із зовн. різьбою PL 16-R3/4"MT</t>
  </si>
  <si>
    <t>Uponor Q&amp;E Штуцер із зовн. різьбою PL 20-R1/2"MT</t>
  </si>
  <si>
    <t>Uponor Q&amp;E Штуцер із зовн. різьбою PL 20-R3/4"MT</t>
  </si>
  <si>
    <t>Uponor Q&amp;E Штуцер із зовн. різьбою PL 25-R3/4"MT</t>
  </si>
  <si>
    <t>Uponor Q&amp;E Штуцер із зовн. різьбою PL 25-R1"MT</t>
  </si>
  <si>
    <t>Uponor Q&amp;E Штуцер із зовн. різьбою PL 32-R1"MT</t>
  </si>
  <si>
    <t>Uponor Q&amp;E Штуцер із зовн. різьбою PL/DR 40-R1 1/4"MT</t>
  </si>
  <si>
    <t>Uponor Q&amp;E Штуцер із зовн. різьбою PL/DR 50-R1 1/2"MT</t>
  </si>
  <si>
    <t>Uponor Q&amp;E Штуцер із зовн. різьбою PL/DR 63-R2"MT</t>
  </si>
  <si>
    <t>Uponor Q&amp;E Штуцер із зовн. різьбою PL/DR 75-R2 1/2"MT</t>
  </si>
  <si>
    <t>Uponor Q&amp;E Штуцер із зовн. різьбою PL 16-G1/2"MT</t>
  </si>
  <si>
    <t>Uponor Q&amp;E Штуцер із зовн. різьбою PL 20-G1/2"MT</t>
  </si>
  <si>
    <t>Uponor Q&amp;E Штуцер із зовн. різьбою PL 20-G3/4"MT</t>
  </si>
  <si>
    <t>Uponor Q&amp;E Штуцер із зовн. різьбою PL 25-G3/4"MT</t>
  </si>
  <si>
    <t>Uponor Q&amp;E Штуцер із зовн. різьбою PL 25-G1"MT</t>
  </si>
  <si>
    <t>Uponor Q&amp;E Штуцер із зовн. різьбою PL 50-G1 1/2"MT</t>
  </si>
  <si>
    <t>Uponor Q&amp;E Штуцер з внутр. різьбою PL 16-Rp1/2"FT</t>
  </si>
  <si>
    <t>Uponor Q&amp;E Штуцер з внутр. різьбою PL 20-Rp1/2"FT</t>
  </si>
  <si>
    <t>Uponor Q&amp;E Штуцер з внутр. різьбою PL 20-Rp3/4"FT</t>
  </si>
  <si>
    <t>Uponor Q&amp;E Штуцер з внутр. різьбою PL 25-Rp3/4"FT</t>
  </si>
  <si>
    <t>Uponor Q&amp;E Штуцер з внутр. різьбою PL 25-Rp1"FT</t>
  </si>
  <si>
    <t>Uponor Q&amp;E Штуцер з внутр. різьбою PL/DR 50-RP1 1/2"FT</t>
  </si>
  <si>
    <t>Uponor Q&amp;E Штуцер з внутр. різьбою PL 32-G1"FT</t>
  </si>
  <si>
    <t>Uponor Q&amp;E Штуцер з внутр. різьбою PL 40-G1 1/4"FT</t>
  </si>
  <si>
    <t>Uponor Q&amp;E Коліно із зовн. різьбою PL 16-G1/2"MT</t>
  </si>
  <si>
    <t>Uponor Q&amp;E Коліно із зовн. різьбою PL 20-G1/2"MT</t>
  </si>
  <si>
    <t>Uponor Q&amp;E Коліно із зовн. різьбою PL 20-G3/4"MT</t>
  </si>
  <si>
    <t>Uponor Q&amp;E Коліно із зовн. різьбою PL 25-G3/4"MT</t>
  </si>
  <si>
    <t>Uponor Q&amp;E Коліно із зовн. різьбою PL 32-G1"MT</t>
  </si>
  <si>
    <t>Uponor Q&amp;E Коліно із зовн. різьбою PL 40-G1 1/4"MT</t>
  </si>
  <si>
    <t>Uponor Q&amp;E Коліно з внутр. різьбою PL 16-G1/2"FT</t>
  </si>
  <si>
    <t>Uponor Q&amp;E Коліно з внутр. різьбою PL 20-G1/2"FT</t>
  </si>
  <si>
    <t>Uponor Q&amp;E Коліно з внутр. різьбою PL 20-G3/4"FT</t>
  </si>
  <si>
    <t>Uponor Q&amp;E Коліно з внутр. різьбою PL 25-G3/4"FT</t>
  </si>
  <si>
    <t>Uponor Q&amp;E Трійник з внутр. різьбою PL 16-Rp1/2"FT-16</t>
  </si>
  <si>
    <t>Uponor Q&amp;E Трійник з внутр. різьбою PL 20-Rp1/2"FT-20</t>
  </si>
  <si>
    <t>Uponor Q&amp;E Трійник з внутр. різьбою PL 25-Rp1/2"FT-25</t>
  </si>
  <si>
    <t>Uponor Q&amp;E Трійник з внутр. різьбою PL 25-Rp3/4"FT-25</t>
  </si>
  <si>
    <t>Uponor Q&amp;E Трійник з внутр. різьбою PL 32-Rp1"FT-32</t>
  </si>
  <si>
    <t>Uponor Q&amp;E Штуцер з накидною гайкою PL 16-G1/2"SN</t>
  </si>
  <si>
    <t>Uponor Q&amp;E Штуцер з накидною гайкою PL 20-G1/2"SN</t>
  </si>
  <si>
    <t>Uponor Q&amp;E Штуцер з накидною гайкою PL 20-G3/4"SN</t>
  </si>
  <si>
    <t>Uponor Q&amp;E Штуцер з накидною гайкою PL 25-G3/4"SN</t>
  </si>
  <si>
    <t>Uponor Q&amp;E Штуцер з накидною гайкою PL 25-G1"SN</t>
  </si>
  <si>
    <t>Uponor Q&amp;E Коліно з накидною гайкою PL 16-G1/2"SN</t>
  </si>
  <si>
    <t>Uponor Q&amp;E Коліно з накидною гайкою PL 20-G1/2"SN</t>
  </si>
  <si>
    <t>Uponor Q&amp;E Коліно з накидною гайкою PL 20-G3/4"SN</t>
  </si>
  <si>
    <t>Uponor Q&amp;E Коліно з накидною гайкою PL 25-G3/4"SN</t>
  </si>
  <si>
    <t xml:space="preserve">Uponor Flex Рукоятка довга для крану </t>
  </si>
  <si>
    <t xml:space="preserve">Uponor Flex Рукоятка прихована для крану </t>
  </si>
  <si>
    <t>Uponor Smart Aqua U-Водорозетка прохідна Q&amp;E 16-Rp1/2"FT-16</t>
  </si>
  <si>
    <t>Uponor Smart Aqua U-Водорозетка прохідна Q&amp;E 20-Rp1/2"FT-20</t>
  </si>
  <si>
    <t>Uponor Smart Aqua Водорозетка (3 отв) Q&amp;E PL 16-Rp1/2"FT</t>
  </si>
  <si>
    <t>Uponor Smart Aqua Водорозетка (3 отв) Q&amp;E PL 20-Rp1/2"FT</t>
  </si>
  <si>
    <t>Uponor Smart Aqua Водорозетка під короб Q&amp;E UP PL 16-Rp1/2"FT</t>
  </si>
  <si>
    <t>Uponor Aqua PLUS Штуцер з зовн. різьбою PPM 1" G3/4"MT</t>
  </si>
  <si>
    <t>Uponor Aqua PLUS Коліно з зовн. різьбою PPM 1" G3/4"MT</t>
  </si>
  <si>
    <t>Uponor Aqua PLUS Заглушка PPM 1"FT</t>
  </si>
  <si>
    <t>Uponor Aqua PLUS Заглушка-розповітрювач PPM 1"FT</t>
  </si>
  <si>
    <t xml:space="preserve">Uponor Aqua PLUS Кріплення колектора з планками PPM </t>
  </si>
  <si>
    <t xml:space="preserve">Uponor Aqua PLUS Кріплення колектора PPM </t>
  </si>
  <si>
    <t>Uponor Aqua PLUS Заглушка для колектору 3/4"FT</t>
  </si>
  <si>
    <t>Uponor Flex-X Євроконус PEX 16X1,8/2,0-3/4"FT Euro</t>
  </si>
  <si>
    <t>Uponor Flex-X Євроконус PEX 16x2,2-3/4"FT Euro</t>
  </si>
  <si>
    <t>Uponor Flex-X Євроконус PEX 20X1,9/2,0-3/4"FT Euro</t>
  </si>
  <si>
    <t>Uponor Flex-X Євроконус PEX 20x2,8-3/4"FT Euro</t>
  </si>
  <si>
    <t>Uponor Minitec Труба Comfort Pipe 9,9x1,1 120m</t>
  </si>
  <si>
    <t>Uponor Minitec Труба Comfort Pipe 9,9x1,1 240m</t>
  </si>
  <si>
    <t>Uponor Minitec Труба Comfort Pipe 9,9x1,1 480m</t>
  </si>
  <si>
    <t>Uponor Vario Затиск. адаптер (Євроконус) Minitec 9,9x1,1-G3/4"Euro</t>
  </si>
  <si>
    <t>Uponor Fluvia Трійник Y-подібний під Євроконус  2xG3/4-3/4"Euro</t>
  </si>
  <si>
    <t>Uponor Comfort Pipe PLUS Труба 16x2,0 120m</t>
  </si>
  <si>
    <t>Uponor Comfort Pipe PLUS Труба 16x2,0 240m</t>
  </si>
  <si>
    <t>Uponor Comfort Pipe PLUS Труба 16x2,0 640m</t>
  </si>
  <si>
    <t>Uponor Vario Затиск. адаптер (Євроконус) PEX 16x1,8/2,0-G3/4"FTEuro</t>
  </si>
  <si>
    <t>Uponor Klett Труба з фіксуючою стрічкою Comfort Pipe PLUS 16x2,0 240m</t>
  </si>
  <si>
    <t>Uponor Klett Труба з фіксуючою стрічкою Comfort Pipe PLUS 16x2,0 640m</t>
  </si>
  <si>
    <t>Uponor Klett Труба з фіксуючою стрічкою MLCP RED 16x2 200m</t>
  </si>
  <si>
    <t>Uponor Klett Труба з фіксуючою стрічкою MLCP RED 16x2 500m</t>
  </si>
  <si>
    <t xml:space="preserve">Uponor Fix Анкер для фіксуючої планки </t>
  </si>
  <si>
    <t>Uponor Vario Затиск. адаптер (Євроконус) PEX 20x1,9/2,0-G3/4"FTEuro</t>
  </si>
  <si>
    <t>Uponor Comfort Pipe PLUS Труба 17x2,0 240m</t>
  </si>
  <si>
    <t>Uponor Comfort Pipe PLUS Труба 17x2,0 640m</t>
  </si>
  <si>
    <t>Uponor Comfort Pipe PLUS Труба 20x2,0 120m</t>
  </si>
  <si>
    <t>Uponor Comfort Pipe PLUS Труба 20x2,0 240m</t>
  </si>
  <si>
    <t>Uponor Comfort Pipe PLUS Труба 20x2,0 480m</t>
  </si>
  <si>
    <t>Uponor Vario Затиск. адаптер (Євроконус) PEX 17x2,0-G3/4"FTEuro</t>
  </si>
  <si>
    <t>Uponor Comfort Pipe PLUS Труба 14x2,0 120m</t>
  </si>
  <si>
    <t>Uponor Comfort Pipe PLUS Труба 14x2,0 240m</t>
  </si>
  <si>
    <t>Uponor Vario Затиск. адаптер (Євроконус) PEX 14x2,0-G3/4"FTEuro</t>
  </si>
  <si>
    <t>Uponor MLCP RED Труба 16X2,0 240M</t>
  </si>
  <si>
    <t>Uponor MLCP RED Труба 16X2,0 480M</t>
  </si>
  <si>
    <t>Uponor Comfort Pipe PLUS Труба 20x2,0 1000m</t>
  </si>
  <si>
    <t>Uponor Minitec Штуцер із зовн. різьбою 9,9-R1/2"MT</t>
  </si>
  <si>
    <t>Uponor Minitec Трійник редукц. Q&amp;E 20xMinitec9,9xQ&amp;E20</t>
  </si>
  <si>
    <t>Uponor Minitec Редукція Q&amp;E 20xMinitec9,9</t>
  </si>
  <si>
    <t xml:space="preserve">Uponor Multi Індикаторна температурна плівка  </t>
  </si>
  <si>
    <t>Uponor Comfort Pipe PLUS Труба 25x2,3 220m</t>
  </si>
  <si>
    <t>Uponor Comfort Pipe PLUS Труба 25x2,3 300m</t>
  </si>
  <si>
    <t>Uponor Comfort Pipe PLUS Труба 25x2,3 640m</t>
  </si>
  <si>
    <t>Uponor Vario Затискний адаптер (Євроконус) PEX 25x2,3-G3/4"FTEuro</t>
  </si>
  <si>
    <t>Uponor Magna Крани колекторні 2x G 1 1/2</t>
  </si>
  <si>
    <t xml:space="preserve">Uponor Magna Комплект кронштейнів </t>
  </si>
  <si>
    <t xml:space="preserve">Uponor Magna Витратомір до колектора  </t>
  </si>
  <si>
    <t>Uponor Vario PLUS Модульний пласт. колектор FM 1X 3/4 Euro</t>
  </si>
  <si>
    <t>Uponor Vario PLUS Модульний пласт. колектор FM 3X 3/4 Euro</t>
  </si>
  <si>
    <t>Uponor Vario PLUS Модульний пласт. колектор FM 4X 3/4 Euro</t>
  </si>
  <si>
    <t>Uponor Vario PLUS Модульний пласт. колектор FM 6X 3/4 Euro</t>
  </si>
  <si>
    <t xml:space="preserve">Uponor Vario PLUS Фіксатор дистанції  </t>
  </si>
  <si>
    <t>Uponor Vario PLUS Штуцер під шланг G3/4 x 1/2</t>
  </si>
  <si>
    <t>Uponor Vario PLUS Витратомір 4 l/min</t>
  </si>
  <si>
    <t xml:space="preserve">Uponor Vario PLUS Ключ для колектора </t>
  </si>
  <si>
    <t>Uponor Vario PLUS Виконавчий механізм 24V 1W NC VA02 MT 30X1,5</t>
  </si>
  <si>
    <t>Uponor Vario S Сталевий колектор FM 2X3/4 Euro</t>
  </si>
  <si>
    <t>Uponor Vario S Сталевий колектор FM 3x3/4 Euro</t>
  </si>
  <si>
    <t>Uponor Vario S Сталевий колектор FM 4x3/4 Euro</t>
  </si>
  <si>
    <t>Uponor Vario S Сталевий колектор FM 5x3/4 Euro</t>
  </si>
  <si>
    <t>Uponor Vario S Сталевий колектор FM 6x3/4 Euro</t>
  </si>
  <si>
    <t>Uponor Vario S Сталевий колектор FM 7X3/4 Euro</t>
  </si>
  <si>
    <t>Uponor Vario S Сталевий колектор FM 8x3/4 Euro</t>
  </si>
  <si>
    <t>Uponor Vario S Сталевий колектор FM 9x3/4 Euro</t>
  </si>
  <si>
    <t>Uponor Vario S Сталевий колектор FM 10x3/4 Euro</t>
  </si>
  <si>
    <t>Uponor Vario S Сталевий колектор FM 11x3/4 Euro</t>
  </si>
  <si>
    <t>Uponor Vario S Сталевий колектор FM 12x3/4 Euro</t>
  </si>
  <si>
    <t>Uponor Vario S Сталевий колектор FM 13x3/4 Euro</t>
  </si>
  <si>
    <t>Uponor Vario S Сталевий колектор FM 14X3/4 Euro</t>
  </si>
  <si>
    <t>Uponor Vario S Сталевий колектор FM 15x3/4 Euro</t>
  </si>
  <si>
    <t>Uponor Vario S Сталевий колектор FM 16x3/4 Euro</t>
  </si>
  <si>
    <t>Uponor Vario Ст. колектор без витратомірів LS 2X3/4 Euro</t>
  </si>
  <si>
    <t>Uponor Vario Ст. колектор без витратомірів LS 3X3/4 Euro</t>
  </si>
  <si>
    <t>Uponor Vario Ст. колектор без витратомірів LS 4X3/4 Euro</t>
  </si>
  <si>
    <t>Uponor Vario Ст. колектор без витратомірів LS 5X3/4 Euro</t>
  </si>
  <si>
    <t>Uponor Vario Ст. колектор без витратомірів LS 6X3/4 Euro</t>
  </si>
  <si>
    <t>Uponor Vario Ст. колектор без витратомірів LS 7X3/4 Euro</t>
  </si>
  <si>
    <t>Uponor Vario Ст. колектор без витратомірів LS 8X3/4 Euro</t>
  </si>
  <si>
    <t>Uponor Vario Ст. колектор без витратомірів LS 9X3/4 Euro</t>
  </si>
  <si>
    <t>Uponor Vario Ст. колектор без витратомірів LS 10X3/4 Euro</t>
  </si>
  <si>
    <t>Uponor Vario Ст. колектор без витратомірів LS 11X3/4 Euro</t>
  </si>
  <si>
    <t>Uponor Vario Ст. колектор без витратомірів LS 12x3/4 Euro</t>
  </si>
  <si>
    <t>Uponor Vario Ст. колектор без витратомірів LS 13x3/4 Euro</t>
  </si>
  <si>
    <t>Uponor Vario Ст. колектор без витратомірів LS 14x3/4 Euro</t>
  </si>
  <si>
    <t>Uponor Vario Ст. колектор без витратомірів LS 15X3/4 Euro</t>
  </si>
  <si>
    <t>Uponor Vario Ст. колектор без витратомірів LS 16X3/4 Euro</t>
  </si>
  <si>
    <t xml:space="preserve">Uponor Vario Витратомір для стального колектора red 0-4l/min ECO </t>
  </si>
  <si>
    <t>Uponor Vario Крани кульові 3/4-G1</t>
  </si>
  <si>
    <t xml:space="preserve">Uponor Vario Замок до шафи </t>
  </si>
  <si>
    <t xml:space="preserve">Uponor Vario Колекторна рейка  </t>
  </si>
  <si>
    <t xml:space="preserve">Uponor Smatrix Move PRO Контролер топочної X-159 </t>
  </si>
  <si>
    <t xml:space="preserve">Uponor Smatrix Move PRO Комплект сніготанення S-152 + S-158 </t>
  </si>
  <si>
    <t xml:space="preserve">Uponor Smatrix Move PRO Кімнатний датчик темп. S-155 </t>
  </si>
  <si>
    <t xml:space="preserve">Uponor Smatrix Move PRO Датчик вологості S-157 </t>
  </si>
  <si>
    <t xml:space="preserve">Uponor Smatrix Move PRO Набір конденсації S-159 </t>
  </si>
  <si>
    <t xml:space="preserve">Uponor Smatrix Move Контролер топочної  X-157 Wired </t>
  </si>
  <si>
    <t xml:space="preserve">Uponor Smatrix Move PLUS Антена A-155 Radio </t>
  </si>
  <si>
    <t xml:space="preserve">Uponor Smatrix Move Датчик темп. теплоносія S-152 </t>
  </si>
  <si>
    <t xml:space="preserve">Uponor Smatrix Датчик зовн. температури S-1XX </t>
  </si>
  <si>
    <t xml:space="preserve">Uponor Fluvia Move Насосно-зміш. блок 10 кВт MPG-10-A-W </t>
  </si>
  <si>
    <t xml:space="preserve">Uponor Fluvia Move Насосно-зміш. блок CPG-15-A-W </t>
  </si>
  <si>
    <t xml:space="preserve">Uponor Fluvia Move PLUS Станція пас. охолодж. EPG-6-A-W </t>
  </si>
  <si>
    <t xml:space="preserve">Uponor Fluvia T Насосно-зміш. блок 3 кВт Push-12 TH-X </t>
  </si>
  <si>
    <t xml:space="preserve">Uponor Fluvia T Насосно-зміш. блок 3 кВт Push-12 AC-X </t>
  </si>
  <si>
    <t xml:space="preserve">Uponor Fluvia T Насосно-зміш. блок 10 кВт Push-23-B-W </t>
  </si>
  <si>
    <t xml:space="preserve">Uponor Smart Змішувальний блок без насоса without pump </t>
  </si>
  <si>
    <t xml:space="preserve">Uponor Smart Кріпл. до насосно-зміш. блока </t>
  </si>
  <si>
    <t xml:space="preserve">Uponor Fluvia T Насосно-зміш. блок до 6 кВт KRS-6 </t>
  </si>
  <si>
    <t xml:space="preserve">Uponor Smatrix Wave Стартовий пакет (1+3) Pulse S </t>
  </si>
  <si>
    <t xml:space="preserve">Uponor Smatrix Wave Стартовий пакет (2+5) Pulse L </t>
  </si>
  <si>
    <t xml:space="preserve">Uponor Smatrix Модуль Wi-Fi Pulse com R-208 </t>
  </si>
  <si>
    <t xml:space="preserve">Uponor Smatrix Wave Контролер Pulse X-265 6X </t>
  </si>
  <si>
    <t xml:space="preserve">Uponor Smatrix Wave Модуль розширення Pulse M-262 6X </t>
  </si>
  <si>
    <t xml:space="preserve">Uponor Smatrix Wave Запасна антена Pulse A-265 </t>
  </si>
  <si>
    <t xml:space="preserve">Uponor Smatrix Wave Бездротовий термогігрометр Style T-169 </t>
  </si>
  <si>
    <t xml:space="preserve">Uponor Smatrix Wave Бездротовий термогігрометр Style T-161 </t>
  </si>
  <si>
    <t>Uponor Smatrix Wave Бездрот. термостат прогр.  T-168 RAL9016</t>
  </si>
  <si>
    <t>Uponor Smatrix Wave Термостат Public T-163 RAL9016</t>
  </si>
  <si>
    <t xml:space="preserve">Uponor Smatrix Wave Радіаторна термоголовка T-162 </t>
  </si>
  <si>
    <t xml:space="preserve">Uponor Smatrix Датчик виносний (підлоги) S-1XX </t>
  </si>
  <si>
    <t xml:space="preserve">Uponor Smatrix Base PRO Дротова панель I-147 Bus </t>
  </si>
  <si>
    <t xml:space="preserve">Uponor Smatrix Base PRO KNX-шлюз R-147 KNX </t>
  </si>
  <si>
    <t xml:space="preserve">Uponor Smatrix Base Стартовий пакет (1+3) Pulse S </t>
  </si>
  <si>
    <t xml:space="preserve">Uponor Smatrix Base Стартовий пакет (2+5) Pulse L </t>
  </si>
  <si>
    <t xml:space="preserve">Uponor Smatrix Base Контролер Pulse X-245 BUS 6X </t>
  </si>
  <si>
    <t xml:space="preserve">Uponor Smatrix Base Модуль розширення Pulse M-242 BUS 6X </t>
  </si>
  <si>
    <t xml:space="preserve">Uponor Smatrix Base Комутаційний модуль "зірка" Pulse M-243 BUS 6X </t>
  </si>
  <si>
    <t xml:space="preserve">Uponor Smatrix Base Дротовий термогігрометр Style T-149 Bus </t>
  </si>
  <si>
    <t>Uponor Smatrix Base Кабель 4-жильний A-145 50m</t>
  </si>
  <si>
    <t>Uponor Comfort E Гріючий кабель 150W 13M</t>
  </si>
  <si>
    <t>Uponor Comfort E Гріючий кабель 300W 25M</t>
  </si>
  <si>
    <t>Uponor Comfort E Гріючий кабель 930W 75M</t>
  </si>
  <si>
    <t>Uponor Comfort E Гріючий кабель 1850W 143M</t>
  </si>
  <si>
    <t xml:space="preserve">Uponor Comfort E Шина для фіксації кабелю </t>
  </si>
  <si>
    <t>Uponor Comfort E Термостат з датч. підлоги set T-85 230V</t>
  </si>
  <si>
    <t>Uponor Comfort E Ремонтний комплект для кабеля R-Set 230V</t>
  </si>
  <si>
    <t xml:space="preserve">Uponor Comfort E Гофра для датчика </t>
  </si>
  <si>
    <t>Uponor Ecoflex Thermo Труба в бухті 6 бар Single 75x6,8/200</t>
  </si>
  <si>
    <t>Uponor Ecoflex Thermo Труба в бухті Single PN10 40x5,5/175</t>
  </si>
  <si>
    <t>Uponor Ecoflex Thermo Труба в бухті Single PN10 50x6,9/175</t>
  </si>
  <si>
    <t>Uponor Ecoflex Thermo Труба в бухті Single PN10 63x8,6/175</t>
  </si>
  <si>
    <t>Uponor Ecoflex Thermo Труба з гріючим кабелем Single 25x2,3/140 1x12W/m 70°C</t>
  </si>
  <si>
    <t>Uponor Ecoflex Thermo Труба з гріючим кабелем Single 32x2,9/140 1x12W/m 70°C</t>
  </si>
  <si>
    <t>Uponor Ecoflex Thermo Труба з гріючим кабелем Single 40x3,7/175 1x12W/m 70°C</t>
  </si>
  <si>
    <t>Uponor Ecoflex Thermo Труба з гріючим кабелем Single 50x4,6/175 1x12W/m 70°C</t>
  </si>
  <si>
    <t>Uponor Ecoflex Thermo Труба з гріючим кабелем Single 63x5,8/175 1x12W/m 70°C</t>
  </si>
  <si>
    <t>Uponor Ecoflex Thermo Труба з гріючим кабелем Single 75x6,8/200 1x12W/m 70°C</t>
  </si>
  <si>
    <t>Uponor Ecoflex Thermo Труба з гріючим кабелем Single 90x8,2/200 1x12W/m 70°C</t>
  </si>
  <si>
    <t>Uponor Ecoflex Thermo Труба з гріючим кабелем Single 110x10,0/200 1x12W/m 70°C</t>
  </si>
  <si>
    <t>Uponor Ecoflex Thermo Труба в бухті Twin PN10 2x25x3,5/175</t>
  </si>
  <si>
    <t>Uponor Ecoflex Thermo Труба в бухті Twin PN10 2x32x4,4/175</t>
  </si>
  <si>
    <t>Uponor Ecoflex Thermo Труба в бухті Twin PN10 2x50x6,9/200</t>
  </si>
  <si>
    <t>Uponor Ecoflex Thermo Труба для теплового насоса Twin HP 2x32x2.9-2x32x3.5/140</t>
  </si>
  <si>
    <t>Uponor Ecoflex Thermo Труба для теплового насоса Twin HP 2x40x3.7-2x32x3.5/175</t>
  </si>
  <si>
    <t>Uponor Ecoflex Varia Труба в бухті 6 бар Twin 2x25x2,3/140</t>
  </si>
  <si>
    <t>Uponor Ecoflex Varia Труба в бухті 6 бар Twin 2x32x2,9/140</t>
  </si>
  <si>
    <t>Uponor Ecoflex Varia Труба в бухті 6 бар Twin 2x40x3,7/140</t>
  </si>
  <si>
    <t>Uponor Ecoflex Varia Труба в бухті 6 бар Twin 2x50x4,6/175</t>
  </si>
  <si>
    <t>Uponor Ecoflex Quattro Труба в бухті 2x25x2,3-2x25x3,5/175</t>
  </si>
  <si>
    <t>Uponor Ecoflex Quattro Труба в бухті 2x32x2,9-2x25x3,5/175</t>
  </si>
  <si>
    <t>Uponor Ecoflex Quattro Труба в бухті 2x32x2,9-32x4,4-25x3,5/175</t>
  </si>
  <si>
    <t>Uponor Ecoflex Supra Труба в бухті чорна 25x2,3/68</t>
  </si>
  <si>
    <t>Uponor Ecoflex Supra Труба в бухті чорна 32x2,9/68</t>
  </si>
  <si>
    <t>Uponor Ecoflex Supra Труба в бухті чорна 40x3,7/140</t>
  </si>
  <si>
    <t>Uponor Ecoflex Supra Труба в бухті чорна 50x4,6/140</t>
  </si>
  <si>
    <t>Uponor Ecoflex Supra Труба в бухті чорна 63x5,8/140</t>
  </si>
  <si>
    <t>Uponor Ecoflex Supra Труба в бухті чорна 75x6,8/175</t>
  </si>
  <si>
    <t>Uponor Ecoflex Supra Труба в бухті чорна 90x8,2/175</t>
  </si>
  <si>
    <t>Uponor Ecoflex Supra Труба в бухті чорна 110x10,0/200</t>
  </si>
  <si>
    <t>Uponor Ecoflex Supra PLUS Труба з кабелем 16 бар Cable 25x2,3/68 1x10W/m</t>
  </si>
  <si>
    <t>Uponor Ecoflex Supra PLUS Труба з кабелем 16 бар Cable 32x2,9/68 1x10W/m</t>
  </si>
  <si>
    <t>Uponor Ecoflex Supra PLUS Труба з кабелем 16 бар Cable 32x2,9/140 1x10W/m</t>
  </si>
  <si>
    <t>Uponor Ecoflex Supra PLUS Труба з кабелем 16 бар Cable 40x3,7/90 1x10W/m</t>
  </si>
  <si>
    <t>Uponor Ecoflex Supra PLUS Труба з кабелем 16 бар Cable 40x3,7/140 1x10W/m</t>
  </si>
  <si>
    <t>Uponor Ecoflex Supra PLUS Труба з кабелем 16 бар Cable 50x4,6/90 1x10W/m</t>
  </si>
  <si>
    <t>Uponor Ecoflex Supra PLUS Труба з кабелем 16 бар Cable 50x4,6/140 1x10W/m</t>
  </si>
  <si>
    <t>Uponor Ecoflex Supra PLUS Труба з кабелем 16 бар Cable 63x5,8/140 1x10W/m</t>
  </si>
  <si>
    <t>Uponor Ecoflex Supra PLUS Труба з кабелем 16 бар Cable 75x6,8/175 1x10W/m</t>
  </si>
  <si>
    <t>Uponor Ecoflex Supra PLUS Труба з кабелем 16 бар Cable 90x8,2/200 1x10W/m</t>
  </si>
  <si>
    <t>Uponor Ecoflex Supra PLUS Труба з кабелем 16 бар Cable 110x10,0/200 1x10W/m</t>
  </si>
  <si>
    <t xml:space="preserve">Uponor Ecoflex Supra PLUS Блок управління 150 </t>
  </si>
  <si>
    <t>Uponor Ecoflex Supra PLUS Комплект прямого з'єднання 68+90</t>
  </si>
  <si>
    <t>Uponor Ecoflex Supra PLUS Комплект прямого з'єднання 140</t>
  </si>
  <si>
    <t>Uponor Ecoflex Supra PLUS Комплект прямого з'єднання 175+200</t>
  </si>
  <si>
    <t>Uponor Ecoflex Кільце редукційне  200/68</t>
  </si>
  <si>
    <t>Uponor Ecoflex Кільце редукційне  200/90</t>
  </si>
  <si>
    <t>Uponor Ecoflex Пряме з'єднання PN6 125x11,4-125x11,4</t>
  </si>
  <si>
    <t>Uponor Wipex Перехідник Al/Pex - PEXa  S-Press PN6 32x2,9-32x3,0</t>
  </si>
  <si>
    <t>Uponor Wipex Перехідник Al/Pex - PEXa  S-Press PN6 40x3,7-40x4,0</t>
  </si>
  <si>
    <t>Uponor Wipex Перехідник Al/Pex - PEXa  S-Press PN6 50x4,6-50x4,5</t>
  </si>
  <si>
    <t>Uponor Q&amp;E Штуцер під Wipex  PL W 32-G1"MT</t>
  </si>
  <si>
    <t>Uponor Q&amp;E Штуцер під Wipex  PL W 40-G1"MT</t>
  </si>
  <si>
    <t>Uponor Q&amp;E Штуцер під Wipex  PL W 50-G1 1/4"MT</t>
  </si>
  <si>
    <t>Uponor Q&amp;E Штуцер під Wipex  PL W 63-G2"MT</t>
  </si>
  <si>
    <t>Uponor Ecoflex Кінцевик термоусадочний Single 32/110</t>
  </si>
  <si>
    <t>Uponor Ecoflex Комплект для ізоляції трійника           140/90/68</t>
  </si>
  <si>
    <t>Uponor Ecoflex Комплект для ізоляції коліна               200/175/145/140</t>
  </si>
  <si>
    <t>Uponor Ecoflex Комплект для ізоляції муфти               200/175/145/140</t>
  </si>
  <si>
    <t>Uponor Ecoflex Термоусадочний рукав 140/145</t>
  </si>
  <si>
    <t>Uponor Ecoflex Термоусадочний рукав 175/200</t>
  </si>
  <si>
    <t>Uponor Ecoflex Термоусадочний рукав 250</t>
  </si>
  <si>
    <t>Uponor Ecoflex Термоусад. рукав із застібкою 140/175/200/250</t>
  </si>
  <si>
    <t>Uponor Ecoflex Комплект проходу через стіну 68+90</t>
  </si>
  <si>
    <t>Uponor Ecoflex Supra PLUS Кабель саморегулюючий 10W/m</t>
  </si>
  <si>
    <t>Uponor Combi Port Станція тепло/холод/ГВП B 1000 H/C 19 l/min 8L</t>
  </si>
  <si>
    <t>Uponor Combi Port Станція тепло/ГВП з електродогрівачем B 1000 HY UFH 15 l/min 13kW</t>
  </si>
  <si>
    <t>Uponor Combi Port Станція тепло/ГВП з електродогрівачем B 1000 HY UFH 17 l/min 21kW</t>
  </si>
  <si>
    <t>Uponor Combi Port E Інтелектуальна станція (тепла підлога/ГВП) UFH 20l/min</t>
  </si>
  <si>
    <t>Uponor Combi Port E Інтелектуальна станція (тепла підлога/ГВП) UFH VA 20l/min</t>
  </si>
  <si>
    <t>Uponor Combi Port E Інтелектуальна станція (тепла підлога/ГВП) UFH 25l/min</t>
  </si>
  <si>
    <t>Uponor Combi Port E Інтелектуальна станція (тепла підлога/ГВП) UFH VA 25l/min</t>
  </si>
  <si>
    <t xml:space="preserve">Uponor Combi Port E Комплект підключення 2-го контуру </t>
  </si>
  <si>
    <t xml:space="preserve">Uponor Combi Port E Блок рециркуляції </t>
  </si>
  <si>
    <t xml:space="preserve">Uponor Combi Port E Обмежувач температури 2-го контуру </t>
  </si>
  <si>
    <t xml:space="preserve">Uponor Combi Port E Регулятор перепаду тиску </t>
  </si>
  <si>
    <t>Uponor Aqua Port Central Електронна станція ГВП 200 25 l/min C</t>
  </si>
  <si>
    <t>Uponor Aqua Port Central Електронна станція ГВП 200 45 l/min C</t>
  </si>
  <si>
    <t>Uponor Aqua Port Central Електронна станція ГВП 200 60 l/min C</t>
  </si>
  <si>
    <t>Uponor Aqua Port Central Електронна станція ГВП 500 75 l/min C</t>
  </si>
  <si>
    <t>Uponor Aqua Port Central Електронна станція ГВП 500 100 l/min C</t>
  </si>
  <si>
    <t xml:space="preserve">Uponor Magna Розмотувач для труб </t>
  </si>
  <si>
    <t>Uponor Multi Запасне лезо 12-25</t>
  </si>
  <si>
    <t>Uponor Multi Запасне лезо 32-40</t>
  </si>
  <si>
    <t>Uponor Multi Запасне лезо 25-63</t>
  </si>
  <si>
    <t>Uponor Multi Запасне лезо 50-125</t>
  </si>
  <si>
    <t>Uponor MLC Ріжучий диск 63-110</t>
  </si>
  <si>
    <t xml:space="preserve">Uponor S-Press Інструмент ел. без кліщів UP75 </t>
  </si>
  <si>
    <t xml:space="preserve">Uponor S-Press Акумулятор для UP75 </t>
  </si>
  <si>
    <t xml:space="preserve">Uponor S-Press Акумулятор до Mini2 </t>
  </si>
  <si>
    <t xml:space="preserve">Uponor Smatrix Base Настінна панель Style T-149 A-14X </t>
  </si>
  <si>
    <t>Uponor Smatrix Base Настінна панель Style T-149 A-14X BLACK</t>
  </si>
  <si>
    <t>Uponor Q&amp;E Кільце біле з упором 16</t>
  </si>
  <si>
    <t>Uponor Q&amp;E Кільце біле з упором 20</t>
  </si>
  <si>
    <t>Uponor Q&amp;E Кільце біле з упором 25</t>
  </si>
  <si>
    <t>Uponor Q&amp;E Кільце біле з упором 32</t>
  </si>
  <si>
    <t>Uponor Q&amp;E Кільце червоне з упором 16</t>
  </si>
  <si>
    <t>Uponor Q&amp;E Кільце червоне з упором 20</t>
  </si>
  <si>
    <t>Uponor Q&amp;E Кільце червоне з упором 25</t>
  </si>
  <si>
    <t>Uponor Q&amp;E Кільце синє з упором 16</t>
  </si>
  <si>
    <t>Uponor Q&amp;E Кільце синє з упором 20</t>
  </si>
  <si>
    <t>Uponor Q&amp;E Кільце синє з упором 25</t>
  </si>
  <si>
    <t>Uponor Q&amp;E Кільце біле з упором 40</t>
  </si>
  <si>
    <t>Uponor Q&amp;E Кільце біле з упором 50</t>
  </si>
  <si>
    <t>Uponor Q&amp;E Кільце біле з упором 63</t>
  </si>
  <si>
    <t>Uponor Q&amp;E Кільце біле з упором 75</t>
  </si>
  <si>
    <t>Uponor Q&amp;E Колектор PPSU 25, 3X16 ц/ц45+35</t>
  </si>
  <si>
    <t>Uponor Q&amp;E Колектор PPSU 25 4X16 ц/ц45+2X35</t>
  </si>
  <si>
    <t>Uponor S-Press PLUS Шаблон змішувача 16-Rp1/2"FT ц/ц150мм</t>
  </si>
  <si>
    <t>Uponor S-Press PLUS Шаблон змішувача 16-Rp1/2"FT ц/ц80мм</t>
  </si>
  <si>
    <t>Uponor S-Press PLUS Водорозетка подвійна Gemini 16-Rp1/2"FT ц/ц120мм</t>
  </si>
  <si>
    <t>Uponor S-Press PLUS Водорозетка подвійна Gemini 16-Rp1/2"FT ц/ц150мм</t>
  </si>
  <si>
    <t>Uponor S-Press PLUS Коліно під мідь 16-15CU l=150мм</t>
  </si>
  <si>
    <t>Uponor S-Press PLUS Коліно під мідь 16-12CU l=150мм</t>
  </si>
  <si>
    <t>Uponor Smart Aqua Монтажна планка пряма 75/150мм</t>
  </si>
  <si>
    <t>Uponor Smart Aqua Монтажна планка кутова 80мм</t>
  </si>
  <si>
    <t>Uponor Smart Aqua Монтажна планка кутова 100мм</t>
  </si>
  <si>
    <t>Uponor Smart Aqua Монтажна планка кутова 75/150мм</t>
  </si>
  <si>
    <t>Uponor S-Press PLUS Коліно з мідною трубкою                                                                                                                     unplated 16-15CU l=250мм</t>
  </si>
  <si>
    <t>Uponor S-Press PLUS Коліно з хромованою трубкою                                                                                                                                                                      plated 16-15CU l=350мм</t>
  </si>
  <si>
    <t>Uponor S-Press PLUS Коліно з хр. трубкою plated 16-15CU l=1000мм</t>
  </si>
  <si>
    <t>Uponor S-Press PLUS Коліно з хр. трубкою plated 25-22CU l=250мм</t>
  </si>
  <si>
    <t>Uponor S-Press PLUS Трійник з хромованою трубкою                                                                                                                                                                      plated 16-15CU-16 l=350мм</t>
  </si>
  <si>
    <t>Uponor S-Press PLUS Трійник з хр.трубкою plated 20-15CU-20 l=350мм</t>
  </si>
  <si>
    <t>Uponor S-Press PLUS Шаблон для підключення радіатора знизу                                                                                                                                                                              radi 16-Rp1/2"FT ц/ц35мм</t>
  </si>
  <si>
    <t>Uponor S-Press PLUS Шаблон підкл.радіат. radi 16-Rp1/2"FT ц/ц50мм</t>
  </si>
  <si>
    <t>Uponor RS Адаптер-з'єднувач RS2-RS2 l=5мм</t>
  </si>
  <si>
    <t>Uponor RS Адаптер-з'єднувач RS3-RS3 l=5мм</t>
  </si>
  <si>
    <t>Uponor RS Адаптер-подовжувач RS2-RS2 l=130мм</t>
  </si>
  <si>
    <t>Uponor RS Адаптер-подовжувач RS3-RS3 l=210мм</t>
  </si>
  <si>
    <t>Uponor Uni-C Колектор з кранами SH 1"MT/FT 2X1/2"MT ц/ц38мм</t>
  </si>
  <si>
    <t>Uponor Uni-C Колектор з кранами SH 1"MT/FT 3X1/2"MT ц/ц38мм</t>
  </si>
  <si>
    <t>Uponor Uni-C Колектор з кранами SH 1"MT/FT 4X1/2"MT ц/ц38мм</t>
  </si>
  <si>
    <t>Uponor Smart Radi Захисна гільза трубна 16, l=200мм</t>
  </si>
  <si>
    <t>Uponor Smart Radi Кутовий фіксатор 25/20мм</t>
  </si>
  <si>
    <t>Uponor Q&amp;E Колектор PL 3/4"MT/FT 2X16 ц/ц35мм</t>
  </si>
  <si>
    <t>Uponor Q&amp;E Колектор PL 3/4"MT/FT 3X16 ц/ц35мм</t>
  </si>
  <si>
    <t>Uponor Q&amp;E Колектор PL 3/4"MT/FT 4X16 ц/ц35мм</t>
  </si>
  <si>
    <t>Uponor Q&amp;E Колектор з кранами PL SH 1"MT/FT 2X16 ц/ц38мм</t>
  </si>
  <si>
    <t>Uponor Q&amp;E Колектор з кранами PL SH 1"MT/FT 3X16 ц/ц38мм</t>
  </si>
  <si>
    <t>Uponor Q&amp;E Колектор з кранами PL SH 1"MT/FT 4X16 ц/ц38мм</t>
  </si>
  <si>
    <t>Uponor Smart Aqua Водорозетка (2 отв) Q&amp;E PL 16-Rp1/2"FT l=43мм</t>
  </si>
  <si>
    <t>Uponor Smart Aqua Водорозетка (2 отв) Q&amp;E PL 20-Rp1/2"FT l=43мм</t>
  </si>
  <si>
    <t>Uponor Smart Radi Трубка кут. радіаторна Q&amp;E 16-15CU l=300мм</t>
  </si>
  <si>
    <t>Uponor Smart Radi Трубка кут. радіаторна Q&amp;E 16-15CU l=1100мм</t>
  </si>
  <si>
    <t>Uponor Smart Radi Трубка кут. радіаторна Q&amp;E 20-15CU l=300мм</t>
  </si>
  <si>
    <t>Uponor Smart Radi Трубка з трійником Q&amp;E 16-15CU-16 l=300мм</t>
  </si>
  <si>
    <t>Uponor Smart Radi Трубка з трійником Q&amp;E 20-15CU-20 l=300мм</t>
  </si>
  <si>
    <t>Uponor Aqua PLUS Колектор Q&amp;E PPM 1" 2X16 ц/ц50мм</t>
  </si>
  <si>
    <t>Uponor Aqua PLUS Колектор Q&amp;E PPM 1" 3X16 ц/ц50мм</t>
  </si>
  <si>
    <t>Uponor Aqua PLUS Колектор Q&amp;E PPM 1" 4X16 ц/ц50мм</t>
  </si>
  <si>
    <t>Uponor Aqua PLUS Колектор під різьбу PPM 1" 1XG1/2"MT ц/ц50мм</t>
  </si>
  <si>
    <t>Uponor Aqua PLUS Колектор під різьбу PPM 1" 1XG3/4"MT ц/ц50мм</t>
  </si>
  <si>
    <t>Uponor Minitec Панель самоклеюча 15,4m2 9,9x1,1 1100x700x12мм</t>
  </si>
  <si>
    <t>Uponor Fix Фіксуючий трак 9,9мм ц/ц 20мм 2,5m</t>
  </si>
  <si>
    <t>Uponor Minitec Демпферна стрічка 20m 80x8мм</t>
  </si>
  <si>
    <t>Uponor Minitec Профіль розширювальний 0,9m 40x10мм</t>
  </si>
  <si>
    <t>Uponor Minitec Профіль розширювальний 1,3m 40x10мм</t>
  </si>
  <si>
    <t>Uponor Minitec Захисна трубка 9,9мм 300x2мм</t>
  </si>
  <si>
    <t>Uponor Tecto Панель ND 30  EPS DES 30-2мм 14-17мм 1450x850мм</t>
  </si>
  <si>
    <t>Uponor Tecto Панель ND 11 EPS 11мм 14-17мм 1450x850мм</t>
  </si>
  <si>
    <t>Uponor Tecto З'єднувальна смужка фольги 1,4m 100мм</t>
  </si>
  <si>
    <t>Uponor Tecto Смужка панелі  1,45m 200мм</t>
  </si>
  <si>
    <t>Uponor Tecto Компенсац. елемент 30 мм EPS DES 30-2мм 150x1400мм</t>
  </si>
  <si>
    <t>Uponor Tecto Компенсац. елемент 11 мм EPS 11мм 150x1400мм</t>
  </si>
  <si>
    <t>Uponor Nubos Панель для укладки труб EPS 30-2 14-16мм 1447x900x48мм</t>
  </si>
  <si>
    <t>Uponor Nubos Панель для укладки труб EPS 11 14-16мм 1447x900x29мм</t>
  </si>
  <si>
    <t>Uponor Nubos Панель для укладки труб 14-16мм</t>
  </si>
  <si>
    <t>Uponor Fix Фіксуючий трак 14-20мм ц/ц50мм 1m</t>
  </si>
  <si>
    <t>Uponor Klett Панель без ізоляції 2400x1000x3мм</t>
  </si>
  <si>
    <t>Uponor Tacker Тепло/звукоізоляц. панель EPS DEO 20мм</t>
  </si>
  <si>
    <t>Uponor Tacker Тепло/звукоізоляц. панель EPS DEO 30мм</t>
  </si>
  <si>
    <t>Uponor Tacker Тепло/звукоізоляц. панель EPS DEO 040 50мм</t>
  </si>
  <si>
    <t>Uponor Tacker Тепло/звукоізоляц. рулон EPS DES 30-2мм 10x1m</t>
  </si>
  <si>
    <t>Uponor Tacker Тепло/звукоізоляц. рулон EPS DES 30-3мм 10x1m</t>
  </si>
  <si>
    <t>Uponor Tacker Тепло/звукоізоляц. рулон EPS DES 35-3мм 10x1m</t>
  </si>
  <si>
    <t>Uponor Tacker Тепло/звукоізоляц. рулон EPS DES 40-3мм 10x1m</t>
  </si>
  <si>
    <t>Uponor Tacker Скоба для степлера станд. 14-20мм h=40мм</t>
  </si>
  <si>
    <t>Uponor Tacker Скоба для степлера довга 55мм</t>
  </si>
  <si>
    <t>Uponor Classic Кліпса для труб на сітці 14-20мм 6мм 100pcs</t>
  </si>
  <si>
    <t>Uponor Classic Комплект фіксуючих дротів 150x1,25мм 250pcs</t>
  </si>
  <si>
    <t>Uponor Siccus 14 Панель теплоізоляційна EPS 150kPa 14мм 1197x1050x25мм</t>
  </si>
  <si>
    <t>Uponor Siccus 14 Теплорозпод. пластина 14мм 1180x120x0,45мм</t>
  </si>
  <si>
    <t>Uponor Siccus 20 Панель теплоізоляційна EPS 20мм 1200x790x30мм</t>
  </si>
  <si>
    <t>Uponor Multi Теплорозподільча пластина 20мм 1150x280x0,55мм AL</t>
  </si>
  <si>
    <t>Uponor Renovis Панель активна 800x625мм</t>
  </si>
  <si>
    <t>Uponor Renovis Панель активна 1200x625мм</t>
  </si>
  <si>
    <t>Uponor Renovis Панель активна 2000x625мм</t>
  </si>
  <si>
    <t>Uponor Renovis Гіпсова панель без труб 2000x625x15мм</t>
  </si>
  <si>
    <t>Uponor Magna Фіксуючий трак 25мм ц/ц50мм 3m</t>
  </si>
  <si>
    <t>Uponor Magna Анкер фіксуючий 25мм 50мм</t>
  </si>
  <si>
    <t>Uponor Thermatop Активна панель M 950x277мм</t>
  </si>
  <si>
    <t>Uponor Thermatop Активна панель M 1350X277мм</t>
  </si>
  <si>
    <t>Uponor Thermatop Активна панель M 1750X277мм</t>
  </si>
  <si>
    <t>Uponor Thermatop Активна панель M 2150X277мм</t>
  </si>
  <si>
    <t>Uponor Thermatop Активна панель M 2550X277мм</t>
  </si>
  <si>
    <t>Uponor Multi Стягуючий хомут PA 280мм</t>
  </si>
  <si>
    <t>Uponor Multi Фіксуючий трак 20мм ц/ц50мм 3m</t>
  </si>
  <si>
    <t>Uponor Multi Поліетиленова плівка PE 0,2мм 60x1,25m</t>
  </si>
  <si>
    <t>Uponor Multi Мультифольга 4мм 60x1m</t>
  </si>
  <si>
    <t>Uponor Multi Текстурна фольга з розміткою 0,25мм 100x1,03m</t>
  </si>
  <si>
    <t>Uponor Multi Анкер для фольги l=25мм</t>
  </si>
  <si>
    <t>Uponor Multi Демпферна стрічка 150x8мм</t>
  </si>
  <si>
    <t>Uponor Multi Демпферна стрічка 150x10мм</t>
  </si>
  <si>
    <t>Uponor Multi Профіль розширювальний 1800x100x10мм</t>
  </si>
  <si>
    <t>Uponor Vario Шафа колекторна вмонтована IW 550x730x110мм</t>
  </si>
  <si>
    <t>Uponor Vario Шафа колекторна вмонтована IW 700x730x110мм</t>
  </si>
  <si>
    <t>Uponor Vario Шафа колекторна вмонтована IW 850x730x110мм</t>
  </si>
  <si>
    <t>Uponor Vario Шафа колекторна вмонтована IW 1000x730x110мм</t>
  </si>
  <si>
    <t>Uponor Vario Шафа колекторна вмонтована IW 1150x730x110мм</t>
  </si>
  <si>
    <t>Uponor Vario Шафа колекторна вмонтована IW 1300x730x110мм</t>
  </si>
  <si>
    <t>Uponor Vario Двері до шафи сталеві IW S 550x730мм</t>
  </si>
  <si>
    <t>Uponor Vario Двері до шафи сталеві IW S 700x730мм</t>
  </si>
  <si>
    <t>Uponor Vario Двері до шафи сталеві IW S 850x730мм</t>
  </si>
  <si>
    <t>Uponor Vario Двері до шафи сталеві IW S 1000x730мм</t>
  </si>
  <si>
    <t>Uponor Vario Двері до шафи сталеві IW S 1150x730мм</t>
  </si>
  <si>
    <t>Uponor Vario Двері до шафи сталеві IW S 1300x730мм</t>
  </si>
  <si>
    <t>Uponor Vario Двері до шафи пластикові IW P 550x730мм</t>
  </si>
  <si>
    <t>Uponor Vario Двері до шафи пластикові IW P 700x730мм</t>
  </si>
  <si>
    <t>Uponor Vario Двері до шафи пластикові IW P 850x730мм</t>
  </si>
  <si>
    <t>Uponor Vario Двері до шафи пластикові IW P 1000x730мм</t>
  </si>
  <si>
    <t>Uponor Vario Двері до шафи пластикові IW P 1150x730мм</t>
  </si>
  <si>
    <t>Uponor Vario Двері до шафи пластикові IW P 1300x730мм</t>
  </si>
  <si>
    <t>Uponor Vario Шафа настінна NT 555x160мм</t>
  </si>
  <si>
    <t>Uponor Vario Шафа настінна NT 705x160мм</t>
  </si>
  <si>
    <t>Uponor Vario Шафа настінна NT 785x160мм</t>
  </si>
  <si>
    <t>Uponor Vario Шафа настінна NT 950x160мм</t>
  </si>
  <si>
    <t>Uponor Comfort E Теплоізоляційна панель 5мм</t>
  </si>
  <si>
    <t>Uponor Ecoflex Ремонтний комплект для кожуху 68+90-650мм</t>
  </si>
  <si>
    <t>Uponor Ecoflex Ремонтний комплект для кожуху 140+145+175+200-700мм</t>
  </si>
  <si>
    <t>Uponor Ecoflex Термоусад. стрічка для ремонту 225мм x 30m</t>
  </si>
  <si>
    <t>Uponor Combi Port E Прихована шафа з колектором UFH 3x 1200x750x150мм</t>
  </si>
  <si>
    <t>Uponor Combi Port E Прихована шафа з колектором UFH 4x 1200x750x150мм</t>
  </si>
  <si>
    <t>Uponor Combi Port E Прихована шафа з колектором UFH 5x 1200x750x150мм</t>
  </si>
  <si>
    <t>Uponor Combi Port E Прихована шафа з колектором UFH 6x 1200x750x150мм</t>
  </si>
  <si>
    <t>Uponor Combi Port E Прихована шафа з колектором UFH 7x 1200x750x150мм</t>
  </si>
  <si>
    <t>Uponor Combi Port E Прихована шафа з колектором UFH 8x 1200x750x150мм</t>
  </si>
  <si>
    <t>Uponor Combi Port E Прихована шафа з колектором UFH 9x 1200x750x150мм</t>
  </si>
  <si>
    <t>Uponor Combi Port E Прихована шафа з колектором UFH 10x 1200x750x150мм</t>
  </si>
  <si>
    <t>Uponor Combi Port E Прихована шафа з колектором UFH 11x 1200x750x150мм</t>
  </si>
  <si>
    <t>Uponor Combi Port E Настінна шафа з колектором UFH 3x 1200x750x260мм</t>
  </si>
  <si>
    <t>Uponor Combi Port E Настінна шафа з колектором UFH 4x 1200x750x260мм</t>
  </si>
  <si>
    <t>Uponor Combi Port E Настінна шафа з колектором UFH 5x 1200x750x260мм</t>
  </si>
  <si>
    <t>Uponor Combi Port E Настінна шафа з колектором UFH 6x 1200x750x260мм</t>
  </si>
  <si>
    <t>Uponor Combi Port E Настінна шафа з колектором UFH 7x 1200x750x260мм</t>
  </si>
  <si>
    <t>Uponor Combi Port E Настінна шафа з колектором UFH 8x 1200x750x260мм</t>
  </si>
  <si>
    <t>Uponor Combi Port E Настінна шафа з колектором UFH 9x 1200x750x260мм</t>
  </si>
  <si>
    <t>Uponor Combi Port E Настінна шафа з колектором UFH 10x 1200x750x260мм</t>
  </si>
  <si>
    <t>Uponor Classic Інструмент скруч. дротів l=320мм</t>
  </si>
  <si>
    <t>Uponor Siccus 14 Інструмент виріз. пазів 14мм 230V</t>
  </si>
  <si>
    <t>компл</t>
  </si>
  <si>
    <t>Код УКТЗЕД
Tariff Code</t>
  </si>
  <si>
    <r>
      <t xml:space="preserve">Опис
</t>
    </r>
    <r>
      <rPr>
        <sz val="9"/>
        <color theme="5"/>
        <rFont val="Verdana"/>
        <family val="2"/>
        <charset val="204"/>
      </rPr>
      <t>Description</t>
    </r>
  </si>
  <si>
    <r>
      <t xml:space="preserve">Артикул
</t>
    </r>
    <r>
      <rPr>
        <sz val="9"/>
        <color theme="5"/>
        <rFont val="Verdana"/>
        <family val="2"/>
        <charset val="204"/>
      </rPr>
      <t>Item no.</t>
    </r>
  </si>
  <si>
    <r>
      <t xml:space="preserve">Ціна ExW, Евро
</t>
    </r>
    <r>
      <rPr>
        <sz val="9"/>
        <color theme="5"/>
        <rFont val="Verdana"/>
        <family val="2"/>
        <charset val="204"/>
      </rPr>
      <t>ExW Price  [EUR]</t>
    </r>
  </si>
  <si>
    <r>
      <t xml:space="preserve">К-ть, шт
</t>
    </r>
    <r>
      <rPr>
        <sz val="9"/>
        <color theme="5"/>
        <rFont val="Verdana"/>
        <family val="2"/>
        <charset val="204"/>
      </rPr>
      <t>Quantity</t>
    </r>
  </si>
  <si>
    <r>
      <t xml:space="preserve">Ціна зі знижкою, Євро
</t>
    </r>
    <r>
      <rPr>
        <sz val="9"/>
        <color theme="5"/>
        <rFont val="Verdana"/>
        <family val="2"/>
        <charset val="204"/>
      </rPr>
      <t>Nett price [EUR]</t>
    </r>
  </si>
  <si>
    <r>
      <t xml:space="preserve">Вартість, Євро
</t>
    </r>
    <r>
      <rPr>
        <sz val="9"/>
        <color theme="5"/>
        <rFont val="Verdana"/>
        <family val="2"/>
        <charset val="204"/>
      </rPr>
      <t>Value   [EUR]</t>
    </r>
  </si>
  <si>
    <r>
      <t xml:space="preserve">Код УКТЗЕД
</t>
    </r>
    <r>
      <rPr>
        <sz val="9"/>
        <color theme="5"/>
        <rFont val="Verdana"/>
        <family val="2"/>
        <charset val="204"/>
      </rPr>
      <t>Tariff Code</t>
    </r>
  </si>
  <si>
    <t>ПРАЙС-ЛИСТ 2020</t>
  </si>
  <si>
    <t>Nadine Schuhmann</t>
  </si>
  <si>
    <t>Customer Service Specialist, BLDE Customer Service Export</t>
  </si>
  <si>
    <r>
      <t>E</t>
    </r>
    <r>
      <rPr>
        <sz val="8"/>
        <color rgb="FF333F48"/>
        <rFont val="Arial"/>
        <family val="2"/>
        <charset val="204"/>
      </rPr>
      <t>     nadine.schuhmann@uponor.com</t>
    </r>
  </si>
  <si>
    <r>
      <t>T</t>
    </r>
    <r>
      <rPr>
        <sz val="8"/>
        <color rgb="FF333F48"/>
        <rFont val="Arial"/>
        <family val="2"/>
        <charset val="204"/>
      </rPr>
      <t>     +499521690822</t>
    </r>
  </si>
  <si>
    <t>Uponor Q&amp;E Муфта латунна DR 17-17</t>
  </si>
  <si>
    <t>100</t>
  </si>
  <si>
    <t>Uponor Q&amp;E Муфта латунна DR 14-14</t>
  </si>
  <si>
    <t>Uponor Q&amp;E Кільце біле з упором 14</t>
  </si>
  <si>
    <t>Uponor Multi Стягуючий хомут PA 200 мм</t>
  </si>
  <si>
    <t>Move</t>
  </si>
  <si>
    <t>Uponor Move Електропривод (3 точки) 230V</t>
  </si>
  <si>
    <t>Uponor SPI Fluvia Move PLUS Електропривід (3 точки) 230V</t>
  </si>
  <si>
    <t>16</t>
  </si>
  <si>
    <t>Uponor Vario PLUS Виконавчий механізм 230V 1W NC VA02  ЗР 30X1,5</t>
  </si>
  <si>
    <t>Uponor Q&amp;E Штуцер під Wipex PL W 40-G1 1/4" ЗР</t>
  </si>
  <si>
    <t>8</t>
  </si>
  <si>
    <t>Uponor Combi Port Станція тепло/ГВП T 1000 RC 15 л/хв</t>
  </si>
  <si>
    <t>Uponor SPI S-Press Зарядний пристрій до Mini2, UP110</t>
  </si>
  <si>
    <t>Uponor Minitec Головка розширювальна 9,9x1,1</t>
  </si>
  <si>
    <t>Uponor Tacker Степлер з магазином 14-20 мм l=700 мм</t>
  </si>
  <si>
    <t>32</t>
  </si>
  <si>
    <t>Uponor Smatrix Викон. механізм з насадками A-XXX 24V, NC, 1W</t>
  </si>
  <si>
    <t>компл.</t>
  </si>
  <si>
    <t>Дійсний з 10.06.2020</t>
  </si>
  <si>
    <t>ТОВ "Партнер"</t>
  </si>
  <si>
    <t>П.І.П</t>
  </si>
  <si>
    <t>ЖК "Будинок"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</si>
</sst>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₴_-;\-* #,##0.00_₴_-;_-* &quot;-&quot;??_₴_-;_-@_-"/>
  </numFmts>
  <fonts count="41" x14ac:knownFonts="1">
    <font>
      <sz val="11"/>
      <color indexed="8"/>
      <name val="Calibri"/>
      <family val="2"/>
      <scheme val="minor"/>
    </font>
    <font>
      <sz val="8"/>
      <color rgb="FF333F48"/>
      <name val="Arial"/>
      <family val="2"/>
      <charset val="204"/>
    </font>
    <font>
      <b/>
      <sz val="8"/>
      <color rgb="FF333F48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b/>
      <sz val="8"/>
      <name val="Arial"/>
      <family val="2"/>
      <charset val="204"/>
    </font>
    <font>
      <sz val="10"/>
      <name val="Arial"/>
      <family val="2"/>
    </font>
    <font>
      <sz val="10"/>
      <color theme="3"/>
      <name val="Arial"/>
      <family val="2"/>
      <charset val="204"/>
    </font>
    <font>
      <sz val="10"/>
      <color rgb="FF00B05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color rgb="FF333F48"/>
      <name val="Arial"/>
      <family val="2"/>
      <charset val="204"/>
    </font>
    <font>
      <sz val="8"/>
      <color rgb="FFA1A1A1"/>
      <name val="Arial"/>
      <family val="2"/>
      <charset val="204"/>
    </font>
    <font>
      <sz val="10"/>
      <color theme="9" tint="-0.49998474074526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8"/>
      <name val="Arial"/>
      <family val="2"/>
      <charset val="204"/>
    </font>
    <font>
      <i/>
      <sz val="9"/>
      <color rgb="FF333F48"/>
      <name val="Arial"/>
      <family val="2"/>
      <charset val="204"/>
    </font>
    <font>
      <sz val="10"/>
      <color rgb="FF333F48"/>
      <name val="Arial"/>
      <family val="2"/>
      <charset val="204"/>
    </font>
    <font>
      <b/>
      <sz val="10"/>
      <color rgb="FF333F48"/>
      <name val="Arial"/>
      <family val="2"/>
      <charset val="204"/>
    </font>
    <font>
      <sz val="11"/>
      <color rgb="FF333F48"/>
      <name val="Calibri"/>
      <family val="2"/>
      <scheme val="minor"/>
    </font>
    <font>
      <b/>
      <sz val="10"/>
      <name val="Verdana"/>
      <family val="2"/>
      <charset val="204"/>
    </font>
    <font>
      <sz val="10"/>
      <name val="Verdana"/>
      <family val="2"/>
      <charset val="204"/>
    </font>
    <font>
      <b/>
      <i/>
      <sz val="8"/>
      <name val="Arial"/>
      <family val="2"/>
      <charset val="204"/>
    </font>
    <font>
      <b/>
      <sz val="8"/>
      <color rgb="FF008000"/>
      <name val="Webdings"/>
      <family val="1"/>
      <charset val="2"/>
    </font>
    <font>
      <sz val="11"/>
      <color rgb="FF008000"/>
      <name val="Calibri"/>
      <family val="2"/>
      <charset val="204"/>
    </font>
    <font>
      <sz val="7.5"/>
      <color rgb="FF008000"/>
      <name val="Verdana"/>
      <family val="2"/>
      <charset val="204"/>
    </font>
    <font>
      <sz val="11"/>
      <color rgb="FF333F48"/>
      <name val="Arial"/>
      <family val="2"/>
      <charset val="204"/>
    </font>
    <font>
      <u/>
      <sz val="8"/>
      <color rgb="FF333F48"/>
      <name val="Arial"/>
      <family val="2"/>
      <charset val="204"/>
    </font>
    <font>
      <b/>
      <i/>
      <sz val="10"/>
      <color rgb="FF333F48"/>
      <name val="Arial"/>
      <family val="2"/>
      <charset val="204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theme="3"/>
      <name val="Verdana"/>
      <family val="2"/>
      <charset val="204"/>
    </font>
    <font>
      <sz val="10"/>
      <color theme="3"/>
      <name val="Verdana"/>
      <family val="2"/>
      <charset val="204"/>
    </font>
    <font>
      <sz val="8"/>
      <color theme="0" tint="-4.9989318521683403E-2"/>
      <name val="Verdana"/>
      <family val="2"/>
      <charset val="204"/>
    </font>
    <font>
      <sz val="8"/>
      <color theme="0" tint="-0.499984740745262"/>
      <name val="Verdana"/>
      <family val="2"/>
      <charset val="204"/>
    </font>
    <font>
      <u/>
      <sz val="10"/>
      <color indexed="12"/>
      <name val="Verdana"/>
      <family val="2"/>
    </font>
    <font>
      <sz val="9"/>
      <color theme="8" tint="-0.249977111117893"/>
      <name val="Verdana"/>
      <family val="2"/>
      <charset val="204"/>
    </font>
    <font>
      <sz val="8"/>
      <color rgb="FFFFFF00"/>
      <name val="Arial"/>
      <family val="2"/>
      <charset val="204"/>
    </font>
    <font>
      <sz val="8"/>
      <color indexed="8"/>
      <name val="Arial"/>
      <family val="2"/>
    </font>
    <font>
      <sz val="9"/>
      <color theme="5"/>
      <name val="Verdan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gradientFill>
        <stop position="0">
          <color theme="0"/>
        </stop>
        <stop position="1">
          <color rgb="FFFCE300"/>
        </stop>
      </gradientFill>
    </fill>
    <fill>
      <gradientFill>
        <stop position="0">
          <color theme="0"/>
        </stop>
        <stop position="1">
          <color rgb="FFFFA300"/>
        </stop>
      </gradientFill>
    </fill>
    <fill>
      <gradientFill type="path" top="1" bottom="1">
        <stop position="0">
          <color theme="0"/>
        </stop>
        <stop position="1">
          <color rgb="FF8CD600"/>
        </stop>
      </gradientFill>
    </fill>
  </fills>
  <borders count="4">
    <border>
      <left/>
      <right/>
      <top/>
      <bottom/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/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1" fontId="1" fillId="2" borderId="1" xfId="0" applyNumberFormat="1" applyFont="1" applyFill="1" applyBorder="1" applyAlignment="1">
      <alignment horizontal="center"/>
    </xf>
    <xf numFmtId="2" fontId="1" fillId="2" borderId="0" xfId="0" applyNumberFormat="1" applyFont="1" applyFill="1" applyBorder="1"/>
    <xf numFmtId="2" fontId="7" fillId="2" borderId="0" xfId="0" applyNumberFormat="1" applyFont="1" applyFill="1" applyBorder="1"/>
    <xf numFmtId="2" fontId="8" fillId="2" borderId="0" xfId="0" applyNumberFormat="1" applyFont="1" applyFill="1" applyBorder="1"/>
    <xf numFmtId="0" fontId="9" fillId="3" borderId="0" xfId="0" applyFont="1" applyFill="1"/>
    <xf numFmtId="0" fontId="9" fillId="3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8" fillId="3" borderId="0" xfId="0" applyFont="1" applyFill="1"/>
    <xf numFmtId="9" fontId="12" fillId="3" borderId="0" xfId="0" applyNumberFormat="1" applyFont="1" applyFill="1"/>
    <xf numFmtId="0" fontId="0" fillId="3" borderId="0" xfId="0" applyFill="1"/>
    <xf numFmtId="0" fontId="13" fillId="4" borderId="0" xfId="0" applyFont="1" applyFill="1" applyAlignment="1"/>
    <xf numFmtId="0" fontId="0" fillId="0" borderId="0" xfId="0" applyAlignment="1"/>
    <xf numFmtId="2" fontId="17" fillId="2" borderId="0" xfId="0" applyNumberFormat="1" applyFont="1" applyFill="1" applyBorder="1"/>
    <xf numFmtId="0" fontId="18" fillId="4" borderId="0" xfId="0" applyFont="1" applyFill="1" applyAlignment="1">
      <alignment horizontal="center"/>
    </xf>
    <xf numFmtId="0" fontId="19" fillId="4" borderId="0" xfId="0" applyFont="1" applyFill="1" applyAlignment="1"/>
    <xf numFmtId="0" fontId="19" fillId="4" borderId="0" xfId="0" applyFont="1" applyFill="1" applyAlignment="1">
      <alignment horizontal="right"/>
    </xf>
    <xf numFmtId="0" fontId="18" fillId="4" borderId="0" xfId="0" applyFont="1" applyFill="1" applyAlignment="1"/>
    <xf numFmtId="0" fontId="20" fillId="0" borderId="0" xfId="0" applyFont="1" applyAlignment="1"/>
    <xf numFmtId="0" fontId="19" fillId="4" borderId="0" xfId="0" applyFont="1" applyFill="1" applyAlignment="1">
      <alignment horizontal="left" wrapText="1"/>
    </xf>
    <xf numFmtId="14" fontId="19" fillId="4" borderId="0" xfId="0" applyNumberFormat="1" applyFont="1" applyFill="1" applyAlignment="1">
      <alignment horizontal="left"/>
    </xf>
    <xf numFmtId="164" fontId="1" fillId="2" borderId="1" xfId="1" applyNumberFormat="1" applyFont="1" applyFill="1" applyBorder="1" applyAlignment="1">
      <alignment horizontal="right" vertical="center"/>
    </xf>
    <xf numFmtId="1" fontId="1" fillId="2" borderId="1" xfId="0" applyNumberFormat="1" applyFont="1" applyFill="1" applyBorder="1" applyAlignment="1">
      <alignment horizontal="center" vertical="center"/>
    </xf>
    <xf numFmtId="2" fontId="20" fillId="0" borderId="0" xfId="0" applyNumberFormat="1" applyFont="1"/>
    <xf numFmtId="0" fontId="20" fillId="0" borderId="0" xfId="0" applyFont="1"/>
    <xf numFmtId="0" fontId="0" fillId="4" borderId="0" xfId="0" applyFill="1" applyAlignment="1"/>
    <xf numFmtId="0" fontId="21" fillId="4" borderId="0" xfId="0" applyFont="1" applyFill="1" applyBorder="1" applyAlignment="1"/>
    <xf numFmtId="0" fontId="0" fillId="4" borderId="0" xfId="0" applyFill="1" applyAlignment="1">
      <alignment horizontal="right"/>
    </xf>
    <xf numFmtId="0" fontId="14" fillId="4" borderId="0" xfId="0" applyFont="1" applyFill="1" applyBorder="1" applyAlignment="1"/>
    <xf numFmtId="0" fontId="0" fillId="3" borderId="0" xfId="0" applyFill="1" applyAlignment="1"/>
    <xf numFmtId="0" fontId="21" fillId="3" borderId="0" xfId="0" applyFont="1" applyFill="1" applyBorder="1" applyAlignment="1"/>
    <xf numFmtId="0" fontId="0" fillId="3" borderId="0" xfId="0" applyFill="1" applyAlignment="1">
      <alignment horizontal="right"/>
    </xf>
    <xf numFmtId="4" fontId="21" fillId="3" borderId="0" xfId="0" applyNumberFormat="1" applyFont="1" applyFill="1" applyBorder="1" applyAlignment="1"/>
    <xf numFmtId="0" fontId="22" fillId="3" borderId="0" xfId="0" applyFont="1" applyFill="1" applyAlignment="1"/>
    <xf numFmtId="0" fontId="22" fillId="3" borderId="0" xfId="0" applyFont="1" applyFill="1" applyAlignment="1">
      <alignment horizontal="right"/>
    </xf>
    <xf numFmtId="0" fontId="3" fillId="3" borderId="0" xfId="0" applyFont="1" applyFill="1" applyAlignment="1"/>
    <xf numFmtId="0" fontId="3" fillId="0" borderId="0" xfId="0" applyFont="1" applyAlignment="1"/>
    <xf numFmtId="0" fontId="5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right" wrapText="1"/>
    </xf>
    <xf numFmtId="0" fontId="23" fillId="3" borderId="0" xfId="0" applyFont="1" applyFill="1" applyAlignment="1">
      <alignment horizontal="left" vertical="center" wrapText="1"/>
    </xf>
    <xf numFmtId="0" fontId="13" fillId="3" borderId="0" xfId="0" applyFont="1" applyFill="1" applyAlignment="1"/>
    <xf numFmtId="0" fontId="13" fillId="3" borderId="0" xfId="0" applyFont="1" applyFill="1" applyAlignment="1">
      <alignment horizontal="right"/>
    </xf>
    <xf numFmtId="0" fontId="13" fillId="0" borderId="0" xfId="0" applyFont="1" applyAlignment="1"/>
    <xf numFmtId="0" fontId="5" fillId="3" borderId="0" xfId="0" applyFont="1" applyFill="1" applyAlignment="1"/>
    <xf numFmtId="0" fontId="24" fillId="3" borderId="0" xfId="0" applyFont="1" applyFill="1" applyAlignment="1"/>
    <xf numFmtId="0" fontId="0" fillId="0" borderId="0" xfId="0" applyAlignment="1">
      <alignment horizontal="right"/>
    </xf>
    <xf numFmtId="2" fontId="2" fillId="2" borderId="0" xfId="0" applyNumberFormat="1" applyFont="1" applyFill="1" applyBorder="1"/>
    <xf numFmtId="0" fontId="18" fillId="4" borderId="0" xfId="0" applyFont="1" applyFill="1" applyAlignment="1">
      <alignment horizontal="right"/>
    </xf>
    <xf numFmtId="0" fontId="27" fillId="0" borderId="0" xfId="0" applyFont="1" applyAlignment="1"/>
    <xf numFmtId="0" fontId="28" fillId="4" borderId="0" xfId="4" applyFont="1" applyFill="1" applyAlignment="1" applyProtection="1"/>
    <xf numFmtId="0" fontId="1" fillId="4" borderId="0" xfId="0" applyFont="1" applyFill="1" applyAlignment="1"/>
    <xf numFmtId="0" fontId="2" fillId="4" borderId="0" xfId="0" applyFont="1" applyFill="1" applyAlignment="1">
      <alignment horizontal="right"/>
    </xf>
    <xf numFmtId="9" fontId="2" fillId="4" borderId="0" xfId="0" applyNumberFormat="1" applyFont="1" applyFill="1" applyAlignment="1"/>
    <xf numFmtId="0" fontId="2" fillId="3" borderId="0" xfId="0" applyFont="1" applyFill="1" applyAlignment="1"/>
    <xf numFmtId="0" fontId="1" fillId="3" borderId="0" xfId="0" applyFont="1" applyFill="1" applyAlignment="1"/>
    <xf numFmtId="1" fontId="18" fillId="3" borderId="0" xfId="0" applyNumberFormat="1" applyFont="1" applyFill="1" applyAlignment="1">
      <alignment horizontal="right"/>
    </xf>
    <xf numFmtId="0" fontId="18" fillId="3" borderId="0" xfId="0" applyFont="1" applyFill="1" applyAlignment="1"/>
    <xf numFmtId="4" fontId="18" fillId="3" borderId="0" xfId="0" applyNumberFormat="1" applyFont="1" applyFill="1" applyAlignment="1"/>
    <xf numFmtId="4" fontId="1" fillId="3" borderId="0" xfId="0" applyNumberFormat="1" applyFont="1" applyFill="1" applyAlignment="1"/>
    <xf numFmtId="0" fontId="18" fillId="0" borderId="0" xfId="0" applyFont="1" applyAlignment="1"/>
    <xf numFmtId="0" fontId="19" fillId="3" borderId="0" xfId="0" applyFont="1" applyFill="1" applyAlignment="1"/>
    <xf numFmtId="0" fontId="10" fillId="3" borderId="0" xfId="0" applyFont="1" applyFill="1" applyAlignment="1">
      <alignment horizontal="center"/>
    </xf>
    <xf numFmtId="14" fontId="18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vertical="top" wrapText="1"/>
    </xf>
    <xf numFmtId="0" fontId="18" fillId="3" borderId="0" xfId="0" applyFont="1" applyFill="1" applyBorder="1" applyAlignment="1"/>
    <xf numFmtId="0" fontId="2" fillId="3" borderId="0" xfId="0" applyFont="1" applyFill="1" applyBorder="1" applyAlignment="1">
      <alignment horizontal="right"/>
    </xf>
    <xf numFmtId="1" fontId="1" fillId="3" borderId="0" xfId="0" applyNumberFormat="1" applyFont="1" applyFill="1" applyBorder="1" applyAlignment="1">
      <alignment horizontal="right"/>
    </xf>
    <xf numFmtId="9" fontId="2" fillId="3" borderId="0" xfId="0" applyNumberFormat="1" applyFont="1" applyFill="1" applyBorder="1" applyAlignment="1"/>
    <xf numFmtId="0" fontId="1" fillId="3" borderId="0" xfId="0" applyFont="1" applyFill="1" applyBorder="1" applyAlignment="1">
      <alignment horizontal="right"/>
    </xf>
    <xf numFmtId="9" fontId="1" fillId="3" borderId="0" xfId="0" applyNumberFormat="1" applyFont="1" applyFill="1" applyBorder="1" applyAlignment="1"/>
    <xf numFmtId="0" fontId="22" fillId="0" borderId="0" xfId="0" applyFont="1" applyAlignment="1">
      <alignment horizontal="center"/>
    </xf>
    <xf numFmtId="1" fontId="1" fillId="2" borderId="1" xfId="0" applyNumberFormat="1" applyFont="1" applyFill="1" applyBorder="1" applyAlignment="1">
      <alignment horizontal="right" vertical="center"/>
    </xf>
    <xf numFmtId="9" fontId="1" fillId="2" borderId="1" xfId="2" applyFont="1" applyFill="1" applyBorder="1" applyAlignment="1">
      <alignment horizontal="center" vertical="center"/>
    </xf>
    <xf numFmtId="0" fontId="30" fillId="0" borderId="0" xfId="0" applyFont="1"/>
    <xf numFmtId="0" fontId="31" fillId="0" borderId="0" xfId="0" applyFont="1"/>
    <xf numFmtId="0" fontId="22" fillId="0" borderId="0" xfId="0" applyFont="1" applyAlignment="1"/>
    <xf numFmtId="0" fontId="32" fillId="0" borderId="0" xfId="0" applyFont="1" applyAlignment="1"/>
    <xf numFmtId="0" fontId="14" fillId="0" borderId="0" xfId="0" applyFont="1" applyAlignment="1"/>
    <xf numFmtId="1" fontId="32" fillId="0" borderId="0" xfId="0" applyNumberFormat="1" applyFont="1" applyAlignment="1">
      <alignment horizontal="right"/>
    </xf>
    <xf numFmtId="0" fontId="33" fillId="0" borderId="0" xfId="0" applyFont="1" applyAlignment="1"/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1" fontId="22" fillId="0" borderId="0" xfId="0" applyNumberFormat="1" applyFont="1" applyAlignment="1">
      <alignment horizontal="right"/>
    </xf>
    <xf numFmtId="9" fontId="22" fillId="0" borderId="0" xfId="0" applyNumberFormat="1" applyFont="1" applyAlignment="1"/>
    <xf numFmtId="9" fontId="35" fillId="0" borderId="0" xfId="0" applyNumberFormat="1" applyFont="1" applyAlignment="1"/>
    <xf numFmtId="4" fontId="22" fillId="0" borderId="0" xfId="0" applyNumberFormat="1" applyFont="1" applyAlignment="1"/>
    <xf numFmtId="4" fontId="35" fillId="0" borderId="0" xfId="0" applyNumberFormat="1" applyFont="1" applyAlignment="1"/>
    <xf numFmtId="4" fontId="9" fillId="3" borderId="0" xfId="0" applyNumberFormat="1" applyFont="1" applyFill="1"/>
    <xf numFmtId="4" fontId="9" fillId="3" borderId="0" xfId="0" applyNumberFormat="1" applyFont="1" applyFill="1" applyAlignment="1">
      <alignment horizontal="center"/>
    </xf>
    <xf numFmtId="4" fontId="12" fillId="3" borderId="0" xfId="0" applyNumberFormat="1" applyFont="1" applyFill="1"/>
    <xf numFmtId="0" fontId="2" fillId="4" borderId="0" xfId="0" applyFont="1" applyFill="1" applyAlignment="1">
      <alignment horizontal="left"/>
    </xf>
    <xf numFmtId="0" fontId="39" fillId="0" borderId="0" xfId="0" applyFont="1"/>
    <xf numFmtId="1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2" fontId="1" fillId="5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horizontal="center" vertical="center" wrapText="1"/>
    </xf>
    <xf numFmtId="4" fontId="1" fillId="5" borderId="1" xfId="0" applyNumberFormat="1" applyFont="1" applyFill="1" applyBorder="1"/>
    <xf numFmtId="4" fontId="2" fillId="6" borderId="1" xfId="0" applyNumberFormat="1" applyFont="1" applyFill="1" applyBorder="1"/>
    <xf numFmtId="4" fontId="39" fillId="0" borderId="0" xfId="0" applyNumberFormat="1" applyFont="1"/>
    <xf numFmtId="0" fontId="10" fillId="4" borderId="0" xfId="0" applyFont="1" applyFill="1" applyAlignment="1">
      <alignment horizontal="center"/>
    </xf>
    <xf numFmtId="4" fontId="2" fillId="5" borderId="1" xfId="0" applyNumberFormat="1" applyFont="1" applyFill="1" applyBorder="1"/>
    <xf numFmtId="0" fontId="18" fillId="4" borderId="0" xfId="0" applyFont="1" applyFill="1" applyAlignment="1">
      <alignment horizontal="center"/>
    </xf>
    <xf numFmtId="2" fontId="1" fillId="5" borderId="2" xfId="0" applyNumberFormat="1" applyFont="1" applyFill="1" applyBorder="1" applyAlignment="1">
      <alignment horizontal="center" vertical="center" wrapText="1"/>
    </xf>
    <xf numFmtId="0" fontId="0" fillId="3" borderId="3" xfId="0" applyFill="1" applyBorder="1"/>
    <xf numFmtId="0" fontId="10" fillId="4" borderId="0" xfId="0" applyFont="1" applyFill="1" applyAlignment="1">
      <alignment horizontal="center"/>
    </xf>
    <xf numFmtId="0" fontId="18" fillId="4" borderId="0" xfId="0" applyFont="1" applyFill="1" applyAlignment="1">
      <alignment horizontal="center"/>
    </xf>
    <xf numFmtId="0" fontId="5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left" wrapText="1"/>
    </xf>
    <xf numFmtId="0" fontId="5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vertical="center" wrapText="1"/>
    </xf>
    <xf numFmtId="0" fontId="18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left"/>
    </xf>
    <xf numFmtId="0" fontId="19" fillId="3" borderId="0" xfId="0" applyFont="1" applyFill="1" applyAlignment="1">
      <alignment horizontal="left"/>
    </xf>
    <xf numFmtId="0" fontId="29" fillId="3" borderId="0" xfId="0" applyFont="1" applyFill="1" applyAlignment="1">
      <alignment horizontal="left"/>
    </xf>
  </cellXfs>
  <cellStyles count="6">
    <cellStyle name="Standard 2" xfId="3"/>
    <cellStyle name="Гиперссылка" xfId="4" builtinId="8"/>
    <cellStyle name="Гіперпосилання 2" xfId="5"/>
    <cellStyle name="Обычный" xfId="0" builtinId="0"/>
    <cellStyle name="Процентный" xfId="2" builtinId="5"/>
    <cellStyle name="Финансовый" xfId="1" builtinId="3"/>
  </cellStyles>
  <dxfs count="7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A300"/>
      <color rgb="FFE72D19"/>
      <color rgb="FF8CD600"/>
      <color rgb="FFFCE300"/>
      <color rgb="FF333F48"/>
      <color rgb="FFA1A1A1"/>
      <color rgb="FF0062C8"/>
      <color rgb="FF2E00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203342</xdr:colOff>
      <xdr:row>0</xdr:row>
      <xdr:rowOff>63875</xdr:rowOff>
    </xdr:from>
    <xdr:to>
      <xdr:col>4</xdr:col>
      <xdr:colOff>779930</xdr:colOff>
      <xdr:row>2</xdr:row>
      <xdr:rowOff>32107</xdr:rowOff>
    </xdr:to>
    <xdr:pic>
      <xdr:nvPicPr>
        <xdr:cNvPr id="2" name="Picture 296" descr="UPONOR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11994" y="63875"/>
          <a:ext cx="1315043" cy="353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1219200</xdr:colOff>
      <xdr:row>0</xdr:row>
      <xdr:rowOff>28575</xdr:rowOff>
    </xdr:from>
    <xdr:to>
      <xdr:col>7</xdr:col>
      <xdr:colOff>21431</xdr:colOff>
      <xdr:row>1</xdr:row>
      <xdr:rowOff>171450</xdr:rowOff>
    </xdr:to>
    <xdr:pic>
      <xdr:nvPicPr>
        <xdr:cNvPr id="4" name="Picture 296" descr="UPONOR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91450" y="28575"/>
          <a:ext cx="1354931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ponor.ua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uponor.ua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A300"/>
    <pageSetUpPr fitToPage="1"/>
  </sheetPr>
  <dimension ref="A1:I1358"/>
  <sheetViews>
    <sheetView tabSelected="1" zoomScaleNormal="100" workbookViewId="0">
      <pane ySplit="10" topLeftCell="A11" activePane="bottomLeft" state="frozen"/>
      <selection pane="bottomLeft" activeCell="H8" sqref="H8"/>
    </sheetView>
  </sheetViews>
  <sheetFormatPr defaultColWidth="9.140625" defaultRowHeight="11.25" outlineLevelCol="1" x14ac:dyDescent="0.2"/>
  <cols>
    <col min="1" max="1" width="16.28515625" style="94" customWidth="1"/>
    <col min="2" max="2" width="9.28515625" style="95" customWidth="1"/>
    <col min="3" max="3" width="53.140625" style="94" customWidth="1"/>
    <col min="4" max="4" width="11" style="101" bestFit="1" customWidth="1"/>
    <col min="5" max="5" width="11.7109375" style="101" bestFit="1" customWidth="1"/>
    <col min="6" max="8" width="14.28515625" style="96" customWidth="1" outlineLevel="1"/>
    <col min="9" max="9" width="9.140625" style="94" customWidth="1" outlineLevel="1"/>
    <col min="10" max="16384" width="9.140625" style="94"/>
  </cols>
  <sheetData>
    <row r="1" spans="1:9" ht="15.75" thickBot="1" x14ac:dyDescent="0.3">
      <c r="A1" s="4" t="s">
        <v>596</v>
      </c>
      <c r="B1" s="5"/>
      <c r="C1" s="6"/>
      <c r="D1" s="7"/>
      <c r="E1" s="90"/>
      <c r="F1" s="12"/>
      <c r="G1" s="106"/>
      <c r="H1" s="12"/>
      <c r="I1" s="12"/>
    </row>
    <row r="2" spans="1:9" ht="15" x14ac:dyDescent="0.25">
      <c r="A2" s="4" t="s">
        <v>600</v>
      </c>
      <c r="B2" s="5"/>
      <c r="C2" s="6"/>
      <c r="D2" s="7"/>
      <c r="E2" s="90"/>
      <c r="F2" s="12"/>
      <c r="G2" s="12"/>
      <c r="H2" s="12"/>
      <c r="I2" s="12"/>
    </row>
    <row r="3" spans="1:9" ht="15" x14ac:dyDescent="0.25">
      <c r="A3" s="4" t="s">
        <v>598</v>
      </c>
      <c r="B3" s="5"/>
      <c r="C3" s="6"/>
      <c r="D3" s="7"/>
      <c r="E3" s="90"/>
      <c r="F3" s="12"/>
      <c r="G3" s="12"/>
      <c r="H3" s="12"/>
      <c r="I3" s="12"/>
    </row>
    <row r="4" spans="1:9" ht="15" x14ac:dyDescent="0.25">
      <c r="A4" s="7"/>
      <c r="B4" s="5"/>
      <c r="C4" s="6"/>
      <c r="D4" s="7"/>
      <c r="E4" s="90"/>
      <c r="F4" s="12"/>
      <c r="G4" s="12"/>
      <c r="H4" s="12"/>
      <c r="I4" s="12"/>
    </row>
    <row r="5" spans="1:9" ht="15" x14ac:dyDescent="0.25">
      <c r="A5" s="7"/>
      <c r="B5" s="5"/>
      <c r="C5" s="6"/>
      <c r="D5" s="7"/>
      <c r="E5" s="90"/>
      <c r="F5" s="12"/>
      <c r="G5" s="12"/>
      <c r="H5" s="12"/>
      <c r="I5" s="12"/>
    </row>
    <row r="6" spans="1:9" ht="15.75" x14ac:dyDescent="0.25">
      <c r="A6" s="7"/>
      <c r="B6" s="7"/>
      <c r="C6" s="102" t="s">
        <v>1467</v>
      </c>
      <c r="D6" s="8"/>
      <c r="E6" s="91"/>
      <c r="F6" s="12"/>
      <c r="G6" s="12"/>
      <c r="H6" s="12"/>
      <c r="I6" s="12"/>
    </row>
    <row r="7" spans="1:9" ht="15" x14ac:dyDescent="0.25">
      <c r="A7" s="7"/>
      <c r="B7" s="7"/>
      <c r="C7" s="9" t="s">
        <v>599</v>
      </c>
      <c r="D7" s="8"/>
      <c r="E7" s="91"/>
      <c r="F7" s="12"/>
      <c r="G7" s="12"/>
      <c r="H7" s="12"/>
      <c r="I7" s="12"/>
    </row>
    <row r="8" spans="1:9" ht="15" x14ac:dyDescent="0.25">
      <c r="A8" s="7"/>
      <c r="B8" s="7"/>
      <c r="C8" s="10"/>
      <c r="D8" s="11"/>
      <c r="E8" s="92"/>
      <c r="F8" s="12"/>
      <c r="G8" s="12"/>
      <c r="H8" s="12"/>
      <c r="I8" s="12"/>
    </row>
    <row r="9" spans="1:9" ht="15" x14ac:dyDescent="0.25">
      <c r="A9" s="93" t="s">
        <v>1491</v>
      </c>
      <c r="B9" s="7"/>
      <c r="C9" s="10"/>
      <c r="D9" s="11"/>
      <c r="E9" s="92"/>
      <c r="F9" s="12"/>
      <c r="G9" s="12"/>
      <c r="H9"/>
      <c r="I9" s="12"/>
    </row>
    <row r="10" spans="1:9" ht="33.75" customHeight="1" x14ac:dyDescent="0.2">
      <c r="A10" s="98" t="s">
        <v>577</v>
      </c>
      <c r="B10" s="98" t="s">
        <v>578</v>
      </c>
      <c r="C10" s="98" t="s">
        <v>579</v>
      </c>
      <c r="D10" s="98" t="s">
        <v>580</v>
      </c>
      <c r="E10" s="98" t="s">
        <v>581</v>
      </c>
      <c r="F10" s="97" t="s">
        <v>582</v>
      </c>
      <c r="G10" s="97" t="s">
        <v>583</v>
      </c>
      <c r="H10" s="97" t="s">
        <v>595</v>
      </c>
      <c r="I10" s="105" t="s">
        <v>1459</v>
      </c>
    </row>
    <row r="11" spans="1:9" x14ac:dyDescent="0.2">
      <c r="A11" s="1" t="s">
        <v>653</v>
      </c>
      <c r="B11" s="3">
        <v>1093839</v>
      </c>
      <c r="C11" s="1" t="s">
        <v>656</v>
      </c>
      <c r="D11" s="99">
        <v>1183.1500000000001</v>
      </c>
      <c r="E11" s="100">
        <v>1490.77</v>
      </c>
      <c r="F11" s="3" t="s">
        <v>586</v>
      </c>
      <c r="G11" s="3">
        <v>1</v>
      </c>
      <c r="H11" s="3" t="s">
        <v>0</v>
      </c>
      <c r="I11" s="3">
        <v>90318080</v>
      </c>
    </row>
    <row r="12" spans="1:9" x14ac:dyDescent="0.2">
      <c r="A12" s="1" t="s">
        <v>2</v>
      </c>
      <c r="B12" s="3">
        <v>1059572</v>
      </c>
      <c r="C12" s="1" t="s">
        <v>657</v>
      </c>
      <c r="D12" s="99">
        <v>2.96</v>
      </c>
      <c r="E12" s="100">
        <v>3.73</v>
      </c>
      <c r="F12" s="3" t="s">
        <v>584</v>
      </c>
      <c r="G12" s="3">
        <v>5</v>
      </c>
      <c r="H12" s="3">
        <v>125</v>
      </c>
      <c r="I12" s="3">
        <v>39172190</v>
      </c>
    </row>
    <row r="13" spans="1:9" x14ac:dyDescent="0.2">
      <c r="A13" s="1" t="s">
        <v>2</v>
      </c>
      <c r="B13" s="3">
        <v>1059573</v>
      </c>
      <c r="C13" s="1" t="s">
        <v>658</v>
      </c>
      <c r="D13" s="99">
        <v>4.58</v>
      </c>
      <c r="E13" s="100">
        <v>5.77</v>
      </c>
      <c r="F13" s="3" t="s">
        <v>584</v>
      </c>
      <c r="G13" s="3">
        <v>5</v>
      </c>
      <c r="H13" s="3">
        <v>85</v>
      </c>
      <c r="I13" s="3">
        <v>39172190</v>
      </c>
    </row>
    <row r="14" spans="1:9" x14ac:dyDescent="0.2">
      <c r="A14" s="1" t="s">
        <v>2</v>
      </c>
      <c r="B14" s="3">
        <v>1059574</v>
      </c>
      <c r="C14" s="1" t="s">
        <v>659</v>
      </c>
      <c r="D14" s="99">
        <v>4.8899999999999997</v>
      </c>
      <c r="E14" s="100">
        <v>6.16</v>
      </c>
      <c r="F14" s="3" t="s">
        <v>584</v>
      </c>
      <c r="G14" s="3">
        <v>5</v>
      </c>
      <c r="H14" s="3">
        <v>55</v>
      </c>
      <c r="I14" s="3">
        <v>39172190</v>
      </c>
    </row>
    <row r="15" spans="1:9" x14ac:dyDescent="0.2">
      <c r="A15" s="1" t="s">
        <v>2</v>
      </c>
      <c r="B15" s="3">
        <v>1059575</v>
      </c>
      <c r="C15" s="1" t="s">
        <v>660</v>
      </c>
      <c r="D15" s="99">
        <v>7.23</v>
      </c>
      <c r="E15" s="100">
        <v>9.11</v>
      </c>
      <c r="F15" s="3" t="s">
        <v>584</v>
      </c>
      <c r="G15" s="3">
        <v>5</v>
      </c>
      <c r="H15" s="3">
        <v>35</v>
      </c>
      <c r="I15" s="3">
        <v>39172190</v>
      </c>
    </row>
    <row r="16" spans="1:9" x14ac:dyDescent="0.2">
      <c r="A16" s="1" t="s">
        <v>1</v>
      </c>
      <c r="B16" s="3">
        <v>1013432</v>
      </c>
      <c r="C16" s="1" t="s">
        <v>661</v>
      </c>
      <c r="D16" s="99">
        <v>2.86</v>
      </c>
      <c r="E16" s="100">
        <v>3.6</v>
      </c>
      <c r="F16" s="3" t="s">
        <v>584</v>
      </c>
      <c r="G16" s="3">
        <v>5</v>
      </c>
      <c r="H16" s="3">
        <v>125</v>
      </c>
      <c r="I16" s="3">
        <v>39172190</v>
      </c>
    </row>
    <row r="17" spans="1:9" x14ac:dyDescent="0.2">
      <c r="A17" s="1" t="s">
        <v>1</v>
      </c>
      <c r="B17" s="3">
        <v>1013438</v>
      </c>
      <c r="C17" s="1" t="s">
        <v>662</v>
      </c>
      <c r="D17" s="99">
        <v>4.47</v>
      </c>
      <c r="E17" s="100">
        <v>5.63</v>
      </c>
      <c r="F17" s="3" t="s">
        <v>584</v>
      </c>
      <c r="G17" s="3">
        <v>5</v>
      </c>
      <c r="H17" s="3">
        <v>85</v>
      </c>
      <c r="I17" s="3">
        <v>39172190</v>
      </c>
    </row>
    <row r="18" spans="1:9" x14ac:dyDescent="0.2">
      <c r="A18" s="1" t="s">
        <v>1</v>
      </c>
      <c r="B18" s="3">
        <v>1013442</v>
      </c>
      <c r="C18" s="1" t="s">
        <v>663</v>
      </c>
      <c r="D18" s="99">
        <v>5.58</v>
      </c>
      <c r="E18" s="100">
        <v>7.03</v>
      </c>
      <c r="F18" s="3" t="s">
        <v>584</v>
      </c>
      <c r="G18" s="3">
        <v>5</v>
      </c>
      <c r="H18" s="3">
        <v>55</v>
      </c>
      <c r="I18" s="3">
        <v>39172190</v>
      </c>
    </row>
    <row r="19" spans="1:9" x14ac:dyDescent="0.2">
      <c r="A19" s="1" t="s">
        <v>1</v>
      </c>
      <c r="B19" s="3">
        <v>1013444</v>
      </c>
      <c r="C19" s="1" t="s">
        <v>664</v>
      </c>
      <c r="D19" s="99">
        <v>6.06</v>
      </c>
      <c r="E19" s="100">
        <v>7.64</v>
      </c>
      <c r="F19" s="3" t="s">
        <v>584</v>
      </c>
      <c r="G19" s="3">
        <v>5</v>
      </c>
      <c r="H19" s="3">
        <v>35</v>
      </c>
      <c r="I19" s="3">
        <v>39172190</v>
      </c>
    </row>
    <row r="20" spans="1:9" x14ac:dyDescent="0.2">
      <c r="A20" s="1" t="s">
        <v>1</v>
      </c>
      <c r="B20" s="3">
        <v>1013446</v>
      </c>
      <c r="C20" s="1" t="s">
        <v>665</v>
      </c>
      <c r="D20" s="99">
        <v>11.83</v>
      </c>
      <c r="E20" s="100">
        <v>14.91</v>
      </c>
      <c r="F20" s="3" t="s">
        <v>584</v>
      </c>
      <c r="G20" s="3">
        <v>5</v>
      </c>
      <c r="H20" s="3">
        <v>20</v>
      </c>
      <c r="I20" s="3">
        <v>39172190</v>
      </c>
    </row>
    <row r="21" spans="1:9" x14ac:dyDescent="0.2">
      <c r="A21" s="1" t="s">
        <v>1</v>
      </c>
      <c r="B21" s="3">
        <v>1013449</v>
      </c>
      <c r="C21" s="1" t="s">
        <v>666</v>
      </c>
      <c r="D21" s="99">
        <v>17.27</v>
      </c>
      <c r="E21" s="100">
        <v>21.76</v>
      </c>
      <c r="F21" s="3" t="s">
        <v>584</v>
      </c>
      <c r="G21" s="3">
        <v>5</v>
      </c>
      <c r="H21" s="3">
        <v>20</v>
      </c>
      <c r="I21" s="3">
        <v>39172190</v>
      </c>
    </row>
    <row r="22" spans="1:9" x14ac:dyDescent="0.2">
      <c r="A22" s="1" t="s">
        <v>1</v>
      </c>
      <c r="B22" s="3">
        <v>1013451</v>
      </c>
      <c r="C22" s="1" t="s">
        <v>667</v>
      </c>
      <c r="D22" s="99">
        <v>25.16</v>
      </c>
      <c r="E22" s="100">
        <v>31.7</v>
      </c>
      <c r="F22" s="3" t="s">
        <v>584</v>
      </c>
      <c r="G22" s="3">
        <v>5</v>
      </c>
      <c r="H22" s="3">
        <v>15</v>
      </c>
      <c r="I22" s="3">
        <v>39172190</v>
      </c>
    </row>
    <row r="23" spans="1:9" x14ac:dyDescent="0.2">
      <c r="A23" s="1" t="s">
        <v>1</v>
      </c>
      <c r="B23" s="3">
        <v>1013453</v>
      </c>
      <c r="C23" s="1" t="s">
        <v>668</v>
      </c>
      <c r="D23" s="99">
        <v>42.44</v>
      </c>
      <c r="E23" s="100">
        <v>53.47</v>
      </c>
      <c r="F23" s="3" t="s">
        <v>584</v>
      </c>
      <c r="G23" s="3">
        <v>5</v>
      </c>
      <c r="H23" s="3">
        <v>5</v>
      </c>
      <c r="I23" s="3">
        <v>39172190</v>
      </c>
    </row>
    <row r="24" spans="1:9" x14ac:dyDescent="0.2">
      <c r="A24" s="1" t="s">
        <v>1</v>
      </c>
      <c r="B24" s="3">
        <v>1013455</v>
      </c>
      <c r="C24" s="1" t="s">
        <v>669</v>
      </c>
      <c r="D24" s="99">
        <v>54.27</v>
      </c>
      <c r="E24" s="100">
        <v>68.38</v>
      </c>
      <c r="F24" s="3" t="s">
        <v>584</v>
      </c>
      <c r="G24" s="3">
        <v>5</v>
      </c>
      <c r="H24" s="3">
        <v>5</v>
      </c>
      <c r="I24" s="3">
        <v>39172190</v>
      </c>
    </row>
    <row r="25" spans="1:9" x14ac:dyDescent="0.2">
      <c r="A25" s="1" t="s">
        <v>1</v>
      </c>
      <c r="B25" s="3">
        <v>1013457</v>
      </c>
      <c r="C25" s="1" t="s">
        <v>670</v>
      </c>
      <c r="D25" s="99">
        <v>71.540000000000006</v>
      </c>
      <c r="E25" s="100">
        <v>90.14</v>
      </c>
      <c r="F25" s="3" t="s">
        <v>584</v>
      </c>
      <c r="G25" s="3">
        <v>5</v>
      </c>
      <c r="H25" s="3">
        <v>5</v>
      </c>
      <c r="I25" s="3">
        <v>39172190</v>
      </c>
    </row>
    <row r="26" spans="1:9" x14ac:dyDescent="0.2">
      <c r="A26" s="1" t="s">
        <v>2</v>
      </c>
      <c r="B26" s="3">
        <v>1059576</v>
      </c>
      <c r="C26" s="1" t="s">
        <v>671</v>
      </c>
      <c r="D26" s="99">
        <v>1.34</v>
      </c>
      <c r="E26" s="100">
        <v>1.69</v>
      </c>
      <c r="F26" s="3" t="s">
        <v>584</v>
      </c>
      <c r="G26" s="3">
        <v>100</v>
      </c>
      <c r="H26" s="3">
        <v>2000</v>
      </c>
      <c r="I26" s="3">
        <v>39172190</v>
      </c>
    </row>
    <row r="27" spans="1:9" x14ac:dyDescent="0.2">
      <c r="A27" s="1" t="s">
        <v>2</v>
      </c>
      <c r="B27" s="3">
        <v>1059577</v>
      </c>
      <c r="C27" s="1" t="s">
        <v>672</v>
      </c>
      <c r="D27" s="99">
        <v>1.34</v>
      </c>
      <c r="E27" s="100">
        <v>1.69</v>
      </c>
      <c r="F27" s="3" t="s">
        <v>584</v>
      </c>
      <c r="G27" s="3">
        <v>200</v>
      </c>
      <c r="H27" s="3">
        <v>2600</v>
      </c>
      <c r="I27" s="3">
        <v>39172190</v>
      </c>
    </row>
    <row r="28" spans="1:9" x14ac:dyDescent="0.2">
      <c r="A28" s="1" t="s">
        <v>2</v>
      </c>
      <c r="B28" s="3">
        <v>1059578</v>
      </c>
      <c r="C28" s="1" t="s">
        <v>673</v>
      </c>
      <c r="D28" s="99">
        <v>1.34</v>
      </c>
      <c r="E28" s="100">
        <v>1.69</v>
      </c>
      <c r="F28" s="3" t="s">
        <v>584</v>
      </c>
      <c r="G28" s="3">
        <v>500</v>
      </c>
      <c r="H28" s="3">
        <v>3500</v>
      </c>
      <c r="I28" s="3">
        <v>39172190</v>
      </c>
    </row>
    <row r="29" spans="1:9" x14ac:dyDescent="0.2">
      <c r="A29" s="1" t="s">
        <v>2</v>
      </c>
      <c r="B29" s="3">
        <v>1059579</v>
      </c>
      <c r="C29" s="1" t="s">
        <v>674</v>
      </c>
      <c r="D29" s="99">
        <v>2.13</v>
      </c>
      <c r="E29" s="100">
        <v>2.68</v>
      </c>
      <c r="F29" s="3" t="s">
        <v>584</v>
      </c>
      <c r="G29" s="3">
        <v>100</v>
      </c>
      <c r="H29" s="3">
        <v>1300</v>
      </c>
      <c r="I29" s="3">
        <v>39172190</v>
      </c>
    </row>
    <row r="30" spans="1:9" x14ac:dyDescent="0.2">
      <c r="A30" s="1" t="s">
        <v>2</v>
      </c>
      <c r="B30" s="3">
        <v>1059581</v>
      </c>
      <c r="C30" s="1" t="s">
        <v>675</v>
      </c>
      <c r="D30" s="99">
        <v>3.83</v>
      </c>
      <c r="E30" s="100">
        <v>4.83</v>
      </c>
      <c r="F30" s="3" t="s">
        <v>584</v>
      </c>
      <c r="G30" s="3">
        <v>50</v>
      </c>
      <c r="H30" s="3">
        <v>700</v>
      </c>
      <c r="I30" s="3">
        <v>39172190</v>
      </c>
    </row>
    <row r="31" spans="1:9" x14ac:dyDescent="0.2">
      <c r="A31" s="1" t="s">
        <v>2</v>
      </c>
      <c r="B31" s="3">
        <v>1059583</v>
      </c>
      <c r="C31" s="1" t="s">
        <v>676</v>
      </c>
      <c r="D31" s="99">
        <v>4.68</v>
      </c>
      <c r="E31" s="100">
        <v>5.9</v>
      </c>
      <c r="F31" s="3" t="s">
        <v>584</v>
      </c>
      <c r="G31" s="3">
        <v>50</v>
      </c>
      <c r="H31" s="3">
        <v>400</v>
      </c>
      <c r="I31" s="3">
        <v>39172190</v>
      </c>
    </row>
    <row r="32" spans="1:9" x14ac:dyDescent="0.2">
      <c r="A32" s="1" t="s">
        <v>1</v>
      </c>
      <c r="B32" s="3">
        <v>1013366</v>
      </c>
      <c r="C32" s="1" t="s">
        <v>677</v>
      </c>
      <c r="D32" s="99">
        <v>1.23</v>
      </c>
      <c r="E32" s="100">
        <v>1.55</v>
      </c>
      <c r="F32" s="3" t="s">
        <v>584</v>
      </c>
      <c r="G32" s="3">
        <v>200</v>
      </c>
      <c r="H32" s="3">
        <v>2600</v>
      </c>
      <c r="I32" s="3">
        <v>39172190</v>
      </c>
    </row>
    <row r="33" spans="1:9" x14ac:dyDescent="0.2">
      <c r="A33" s="1" t="s">
        <v>1</v>
      </c>
      <c r="B33" s="3">
        <v>1013378</v>
      </c>
      <c r="C33" s="1" t="s">
        <v>678</v>
      </c>
      <c r="D33" s="99">
        <v>1.28</v>
      </c>
      <c r="E33" s="100">
        <v>1.61</v>
      </c>
      <c r="F33" s="3" t="s">
        <v>584</v>
      </c>
      <c r="G33" s="3">
        <v>100</v>
      </c>
      <c r="H33" s="3">
        <v>2000</v>
      </c>
      <c r="I33" s="3">
        <v>39172190</v>
      </c>
    </row>
    <row r="34" spans="1:9" x14ac:dyDescent="0.2">
      <c r="A34" s="1" t="s">
        <v>1</v>
      </c>
      <c r="B34" s="3">
        <v>1013371</v>
      </c>
      <c r="C34" s="1" t="s">
        <v>679</v>
      </c>
      <c r="D34" s="99">
        <v>1.28</v>
      </c>
      <c r="E34" s="100">
        <v>1.61</v>
      </c>
      <c r="F34" s="3" t="s">
        <v>584</v>
      </c>
      <c r="G34" s="3">
        <v>200</v>
      </c>
      <c r="H34" s="3">
        <v>2600</v>
      </c>
      <c r="I34" s="3">
        <v>39172190</v>
      </c>
    </row>
    <row r="35" spans="1:9" x14ac:dyDescent="0.2">
      <c r="A35" s="1" t="s">
        <v>1</v>
      </c>
      <c r="B35" s="3">
        <v>1013380</v>
      </c>
      <c r="C35" s="1" t="s">
        <v>680</v>
      </c>
      <c r="D35" s="99">
        <v>1.28</v>
      </c>
      <c r="E35" s="100">
        <v>1.61</v>
      </c>
      <c r="F35" s="3" t="s">
        <v>584</v>
      </c>
      <c r="G35" s="3">
        <v>500</v>
      </c>
      <c r="H35" s="3">
        <v>3000</v>
      </c>
      <c r="I35" s="3">
        <v>39172190</v>
      </c>
    </row>
    <row r="36" spans="1:9" x14ac:dyDescent="0.2">
      <c r="A36" s="1" t="s">
        <v>1</v>
      </c>
      <c r="B36" s="3">
        <v>1013388</v>
      </c>
      <c r="C36" s="1" t="s">
        <v>681</v>
      </c>
      <c r="D36" s="99">
        <v>2.0299999999999998</v>
      </c>
      <c r="E36" s="100">
        <v>2.56</v>
      </c>
      <c r="F36" s="3" t="s">
        <v>584</v>
      </c>
      <c r="G36" s="3">
        <v>100</v>
      </c>
      <c r="H36" s="3">
        <v>1300</v>
      </c>
      <c r="I36" s="3">
        <v>39172190</v>
      </c>
    </row>
    <row r="37" spans="1:9" x14ac:dyDescent="0.2">
      <c r="A37" s="1" t="s">
        <v>1</v>
      </c>
      <c r="B37" s="3">
        <v>1013398</v>
      </c>
      <c r="C37" s="1" t="s">
        <v>682</v>
      </c>
      <c r="D37" s="99">
        <v>3.64</v>
      </c>
      <c r="E37" s="100">
        <v>4.59</v>
      </c>
      <c r="F37" s="3" t="s">
        <v>584</v>
      </c>
      <c r="G37" s="3">
        <v>50</v>
      </c>
      <c r="H37" s="3">
        <v>700</v>
      </c>
      <c r="I37" s="3">
        <v>39172190</v>
      </c>
    </row>
    <row r="38" spans="1:9" x14ac:dyDescent="0.2">
      <c r="A38" s="1" t="s">
        <v>1</v>
      </c>
      <c r="B38" s="3">
        <v>1013401</v>
      </c>
      <c r="C38" s="1" t="s">
        <v>683</v>
      </c>
      <c r="D38" s="99">
        <v>4.4400000000000004</v>
      </c>
      <c r="E38" s="100">
        <v>5.59</v>
      </c>
      <c r="F38" s="3" t="s">
        <v>584</v>
      </c>
      <c r="G38" s="3">
        <v>50</v>
      </c>
      <c r="H38" s="3">
        <v>500</v>
      </c>
      <c r="I38" s="3">
        <v>39172190</v>
      </c>
    </row>
    <row r="39" spans="1:9" x14ac:dyDescent="0.2">
      <c r="A39" s="1" t="s">
        <v>5</v>
      </c>
      <c r="B39" s="3">
        <v>1012859</v>
      </c>
      <c r="C39" s="1" t="s">
        <v>684</v>
      </c>
      <c r="D39" s="99">
        <v>0.55000000000000004</v>
      </c>
      <c r="E39" s="100">
        <v>0.69</v>
      </c>
      <c r="F39" s="3" t="s">
        <v>584</v>
      </c>
      <c r="G39" s="3">
        <v>50</v>
      </c>
      <c r="H39" s="3">
        <v>2500</v>
      </c>
      <c r="I39" s="3">
        <v>39173200</v>
      </c>
    </row>
    <row r="40" spans="1:9" x14ac:dyDescent="0.2">
      <c r="A40" s="1" t="s">
        <v>5</v>
      </c>
      <c r="B40" s="3">
        <v>1012863</v>
      </c>
      <c r="C40" s="1" t="s">
        <v>685</v>
      </c>
      <c r="D40" s="99">
        <v>0.6</v>
      </c>
      <c r="E40" s="100">
        <v>0.76</v>
      </c>
      <c r="F40" s="3" t="s">
        <v>584</v>
      </c>
      <c r="G40" s="3">
        <v>50</v>
      </c>
      <c r="H40" s="3">
        <v>2000</v>
      </c>
      <c r="I40" s="3">
        <v>39173200</v>
      </c>
    </row>
    <row r="41" spans="1:9" x14ac:dyDescent="0.2">
      <c r="A41" s="1" t="s">
        <v>5</v>
      </c>
      <c r="B41" s="3">
        <v>1012867</v>
      </c>
      <c r="C41" s="1" t="s">
        <v>686</v>
      </c>
      <c r="D41" s="99">
        <v>0.97</v>
      </c>
      <c r="E41" s="100">
        <v>1.22</v>
      </c>
      <c r="F41" s="3" t="s">
        <v>584</v>
      </c>
      <c r="G41" s="3">
        <v>50</v>
      </c>
      <c r="H41" s="3">
        <v>1400</v>
      </c>
      <c r="I41" s="3">
        <v>39173200</v>
      </c>
    </row>
    <row r="42" spans="1:9" x14ac:dyDescent="0.2">
      <c r="A42" s="1" t="s">
        <v>5</v>
      </c>
      <c r="B42" s="3">
        <v>1012858</v>
      </c>
      <c r="C42" s="1" t="s">
        <v>687</v>
      </c>
      <c r="D42" s="99">
        <v>0.55000000000000004</v>
      </c>
      <c r="E42" s="100">
        <v>0.69</v>
      </c>
      <c r="F42" s="3" t="s">
        <v>584</v>
      </c>
      <c r="G42" s="3">
        <v>50</v>
      </c>
      <c r="H42" s="3">
        <v>2500</v>
      </c>
      <c r="I42" s="3">
        <v>39173200</v>
      </c>
    </row>
    <row r="43" spans="1:9" x14ac:dyDescent="0.2">
      <c r="A43" s="1" t="s">
        <v>5</v>
      </c>
      <c r="B43" s="3">
        <v>1012862</v>
      </c>
      <c r="C43" s="1" t="s">
        <v>688</v>
      </c>
      <c r="D43" s="99">
        <v>0.6</v>
      </c>
      <c r="E43" s="100">
        <v>0.76</v>
      </c>
      <c r="F43" s="3" t="s">
        <v>584</v>
      </c>
      <c r="G43" s="3">
        <v>50</v>
      </c>
      <c r="H43" s="3">
        <v>2000</v>
      </c>
      <c r="I43" s="3">
        <v>39173200</v>
      </c>
    </row>
    <row r="44" spans="1:9" x14ac:dyDescent="0.2">
      <c r="A44" s="1" t="s">
        <v>5</v>
      </c>
      <c r="B44" s="3">
        <v>1012866</v>
      </c>
      <c r="C44" s="1" t="s">
        <v>689</v>
      </c>
      <c r="D44" s="99">
        <v>0.97</v>
      </c>
      <c r="E44" s="100">
        <v>1.22</v>
      </c>
      <c r="F44" s="3" t="s">
        <v>584</v>
      </c>
      <c r="G44" s="3">
        <v>50</v>
      </c>
      <c r="H44" s="3">
        <v>1400</v>
      </c>
      <c r="I44" s="3">
        <v>39173200</v>
      </c>
    </row>
    <row r="45" spans="1:9" x14ac:dyDescent="0.2">
      <c r="A45" s="1" t="s">
        <v>5</v>
      </c>
      <c r="B45" s="3">
        <v>1013137</v>
      </c>
      <c r="C45" s="1" t="s">
        <v>690</v>
      </c>
      <c r="D45" s="99">
        <v>0.21</v>
      </c>
      <c r="E45" s="100">
        <v>0.26</v>
      </c>
      <c r="F45" s="3" t="s">
        <v>586</v>
      </c>
      <c r="G45" s="3">
        <v>50</v>
      </c>
      <c r="H45" s="3">
        <v>1000</v>
      </c>
      <c r="I45" s="3">
        <v>39269097</v>
      </c>
    </row>
    <row r="46" spans="1:9" x14ac:dyDescent="0.2">
      <c r="A46" s="1" t="s">
        <v>5</v>
      </c>
      <c r="B46" s="3">
        <v>1013138</v>
      </c>
      <c r="C46" s="1" t="s">
        <v>691</v>
      </c>
      <c r="D46" s="99">
        <v>0.23</v>
      </c>
      <c r="E46" s="100">
        <v>0.28999999999999998</v>
      </c>
      <c r="F46" s="3" t="s">
        <v>586</v>
      </c>
      <c r="G46" s="3">
        <v>50</v>
      </c>
      <c r="H46" s="3">
        <v>1000</v>
      </c>
      <c r="I46" s="3">
        <v>39269097</v>
      </c>
    </row>
    <row r="47" spans="1:9" x14ac:dyDescent="0.2">
      <c r="A47" s="1" t="s">
        <v>5</v>
      </c>
      <c r="B47" s="3">
        <v>1013139</v>
      </c>
      <c r="C47" s="1" t="s">
        <v>692</v>
      </c>
      <c r="D47" s="99">
        <v>0.23</v>
      </c>
      <c r="E47" s="100">
        <v>0.28999999999999998</v>
      </c>
      <c r="F47" s="3" t="s">
        <v>586</v>
      </c>
      <c r="G47" s="3">
        <v>50</v>
      </c>
      <c r="H47" s="3">
        <v>1000</v>
      </c>
      <c r="I47" s="3">
        <v>39269097</v>
      </c>
    </row>
    <row r="48" spans="1:9" x14ac:dyDescent="0.2">
      <c r="A48" s="1" t="s">
        <v>5</v>
      </c>
      <c r="B48" s="3">
        <v>1013140</v>
      </c>
      <c r="C48" s="1" t="s">
        <v>693</v>
      </c>
      <c r="D48" s="99">
        <v>0.28000000000000003</v>
      </c>
      <c r="E48" s="100">
        <v>0.35</v>
      </c>
      <c r="F48" s="3" t="s">
        <v>586</v>
      </c>
      <c r="G48" s="3">
        <v>50</v>
      </c>
      <c r="H48" s="3">
        <v>1000</v>
      </c>
      <c r="I48" s="3">
        <v>39269097</v>
      </c>
    </row>
    <row r="49" spans="1:9" x14ac:dyDescent="0.2">
      <c r="A49" s="1" t="s">
        <v>1</v>
      </c>
      <c r="B49" s="3">
        <v>1013142</v>
      </c>
      <c r="C49" s="1" t="s">
        <v>57</v>
      </c>
      <c r="D49" s="99">
        <v>0.64</v>
      </c>
      <c r="E49" s="100">
        <v>0.81</v>
      </c>
      <c r="F49" s="3" t="s">
        <v>586</v>
      </c>
      <c r="G49" s="3">
        <v>100</v>
      </c>
      <c r="H49" s="3" t="s">
        <v>0</v>
      </c>
      <c r="I49" s="3">
        <v>39269097</v>
      </c>
    </row>
    <row r="50" spans="1:9" x14ac:dyDescent="0.2">
      <c r="A50" s="1" t="s">
        <v>1</v>
      </c>
      <c r="B50" s="3">
        <v>1013144</v>
      </c>
      <c r="C50" s="1" t="s">
        <v>58</v>
      </c>
      <c r="D50" s="99">
        <v>0.76</v>
      </c>
      <c r="E50" s="100">
        <v>0.96</v>
      </c>
      <c r="F50" s="3" t="s">
        <v>586</v>
      </c>
      <c r="G50" s="3">
        <v>50</v>
      </c>
      <c r="H50" s="3" t="s">
        <v>0</v>
      </c>
      <c r="I50" s="3">
        <v>39269097</v>
      </c>
    </row>
    <row r="51" spans="1:9" x14ac:dyDescent="0.2">
      <c r="A51" s="1" t="s">
        <v>1</v>
      </c>
      <c r="B51" s="3">
        <v>1013145</v>
      </c>
      <c r="C51" s="1" t="s">
        <v>59</v>
      </c>
      <c r="D51" s="99">
        <v>0.97</v>
      </c>
      <c r="E51" s="100">
        <v>1.22</v>
      </c>
      <c r="F51" s="3" t="s">
        <v>586</v>
      </c>
      <c r="G51" s="3">
        <v>50</v>
      </c>
      <c r="H51" s="3"/>
      <c r="I51" s="3">
        <v>39269097</v>
      </c>
    </row>
    <row r="52" spans="1:9" x14ac:dyDescent="0.2">
      <c r="A52" s="1" t="s">
        <v>1</v>
      </c>
      <c r="B52" s="3">
        <v>1013146</v>
      </c>
      <c r="C52" s="1" t="s">
        <v>60</v>
      </c>
      <c r="D52" s="99">
        <v>1.06</v>
      </c>
      <c r="E52" s="100">
        <v>1.34</v>
      </c>
      <c r="F52" s="3" t="s">
        <v>586</v>
      </c>
      <c r="G52" s="3">
        <v>50</v>
      </c>
      <c r="H52" s="3">
        <v>500</v>
      </c>
      <c r="I52" s="3">
        <v>39269097</v>
      </c>
    </row>
    <row r="53" spans="1:9" x14ac:dyDescent="0.2">
      <c r="A53" s="1" t="s">
        <v>11</v>
      </c>
      <c r="B53" s="3">
        <v>1039929</v>
      </c>
      <c r="C53" s="1" t="s">
        <v>694</v>
      </c>
      <c r="D53" s="99">
        <v>3.59</v>
      </c>
      <c r="E53" s="100">
        <v>4.5199999999999996</v>
      </c>
      <c r="F53" s="3" t="s">
        <v>586</v>
      </c>
      <c r="G53" s="3">
        <v>10</v>
      </c>
      <c r="H53" s="3">
        <v>80</v>
      </c>
      <c r="I53" s="3">
        <v>39174000</v>
      </c>
    </row>
    <row r="54" spans="1:9" x14ac:dyDescent="0.2">
      <c r="A54" s="1" t="s">
        <v>11</v>
      </c>
      <c r="B54" s="3">
        <v>1039930</v>
      </c>
      <c r="C54" s="1" t="s">
        <v>695</v>
      </c>
      <c r="D54" s="99">
        <v>4.6500000000000004</v>
      </c>
      <c r="E54" s="100">
        <v>5.86</v>
      </c>
      <c r="F54" s="3" t="s">
        <v>586</v>
      </c>
      <c r="G54" s="3">
        <v>10</v>
      </c>
      <c r="H54" s="3">
        <v>80</v>
      </c>
      <c r="I54" s="3">
        <v>39174000</v>
      </c>
    </row>
    <row r="55" spans="1:9" x14ac:dyDescent="0.2">
      <c r="A55" s="1" t="s">
        <v>11</v>
      </c>
      <c r="B55" s="3">
        <v>1039931</v>
      </c>
      <c r="C55" s="1" t="s">
        <v>696</v>
      </c>
      <c r="D55" s="99">
        <v>7.19</v>
      </c>
      <c r="E55" s="100">
        <v>9.06</v>
      </c>
      <c r="F55" s="3" t="s">
        <v>586</v>
      </c>
      <c r="G55" s="3">
        <v>5</v>
      </c>
      <c r="H55" s="3">
        <v>40</v>
      </c>
      <c r="I55" s="3">
        <v>39174000</v>
      </c>
    </row>
    <row r="56" spans="1:9" x14ac:dyDescent="0.2">
      <c r="A56" s="1" t="s">
        <v>11</v>
      </c>
      <c r="B56" s="3">
        <v>1039932</v>
      </c>
      <c r="C56" s="1" t="s">
        <v>697</v>
      </c>
      <c r="D56" s="99">
        <v>9.58</v>
      </c>
      <c r="E56" s="100">
        <v>12.07</v>
      </c>
      <c r="F56" s="3" t="s">
        <v>586</v>
      </c>
      <c r="G56" s="3">
        <v>5</v>
      </c>
      <c r="H56" s="3">
        <v>20</v>
      </c>
      <c r="I56" s="3">
        <v>39174000</v>
      </c>
    </row>
    <row r="57" spans="1:9" x14ac:dyDescent="0.2">
      <c r="A57" s="1" t="s">
        <v>9</v>
      </c>
      <c r="B57" s="3">
        <v>1046386</v>
      </c>
      <c r="C57" s="1" t="s">
        <v>698</v>
      </c>
      <c r="D57" s="99">
        <v>19.73</v>
      </c>
      <c r="E57" s="100">
        <v>24.86</v>
      </c>
      <c r="F57" s="3" t="s">
        <v>586</v>
      </c>
      <c r="G57" s="3">
        <v>5</v>
      </c>
      <c r="H57" s="3" t="s">
        <v>0</v>
      </c>
      <c r="I57" s="3">
        <v>39174000</v>
      </c>
    </row>
    <row r="58" spans="1:9" x14ac:dyDescent="0.2">
      <c r="A58" s="1" t="s">
        <v>9</v>
      </c>
      <c r="B58" s="3">
        <v>1046387</v>
      </c>
      <c r="C58" s="1" t="s">
        <v>699</v>
      </c>
      <c r="D58" s="99">
        <v>27.14</v>
      </c>
      <c r="E58" s="100">
        <v>34.200000000000003</v>
      </c>
      <c r="F58" s="3" t="s">
        <v>586</v>
      </c>
      <c r="G58" s="3">
        <v>3</v>
      </c>
      <c r="H58" s="3" t="s">
        <v>0</v>
      </c>
      <c r="I58" s="3">
        <v>39174000</v>
      </c>
    </row>
    <row r="59" spans="1:9" x14ac:dyDescent="0.2">
      <c r="A59" s="1" t="s">
        <v>9</v>
      </c>
      <c r="B59" s="3">
        <v>1032877</v>
      </c>
      <c r="C59" s="1" t="s">
        <v>700</v>
      </c>
      <c r="D59" s="99">
        <v>42.5</v>
      </c>
      <c r="E59" s="100">
        <v>53.55</v>
      </c>
      <c r="F59" s="3" t="s">
        <v>586</v>
      </c>
      <c r="G59" s="3">
        <v>1</v>
      </c>
      <c r="H59" s="3" t="s">
        <v>0</v>
      </c>
      <c r="I59" s="3">
        <v>39174000</v>
      </c>
    </row>
    <row r="60" spans="1:9" x14ac:dyDescent="0.2">
      <c r="A60" s="1" t="s">
        <v>9</v>
      </c>
      <c r="B60" s="3">
        <v>1032878</v>
      </c>
      <c r="C60" s="1" t="s">
        <v>701</v>
      </c>
      <c r="D60" s="99">
        <v>65.66</v>
      </c>
      <c r="E60" s="100">
        <v>82.73</v>
      </c>
      <c r="F60" s="3" t="s">
        <v>586</v>
      </c>
      <c r="G60" s="3">
        <v>1</v>
      </c>
      <c r="H60" s="3" t="s">
        <v>0</v>
      </c>
      <c r="I60" s="3">
        <v>39174000</v>
      </c>
    </row>
    <row r="61" spans="1:9" x14ac:dyDescent="0.2">
      <c r="A61" s="1" t="s">
        <v>9</v>
      </c>
      <c r="B61" s="3">
        <v>1046388</v>
      </c>
      <c r="C61" s="1" t="s">
        <v>702</v>
      </c>
      <c r="D61" s="99">
        <v>24.68</v>
      </c>
      <c r="E61" s="100">
        <v>31.1</v>
      </c>
      <c r="F61" s="3" t="s">
        <v>586</v>
      </c>
      <c r="G61" s="3">
        <v>5</v>
      </c>
      <c r="H61" s="3" t="s">
        <v>0</v>
      </c>
      <c r="I61" s="3">
        <v>39174000</v>
      </c>
    </row>
    <row r="62" spans="1:9" x14ac:dyDescent="0.2">
      <c r="A62" s="1" t="s">
        <v>9</v>
      </c>
      <c r="B62" s="3">
        <v>1046389</v>
      </c>
      <c r="C62" s="1" t="s">
        <v>703</v>
      </c>
      <c r="D62" s="99">
        <v>32.07</v>
      </c>
      <c r="E62" s="100">
        <v>40.409999999999997</v>
      </c>
      <c r="F62" s="3" t="s">
        <v>586</v>
      </c>
      <c r="G62" s="3">
        <v>3</v>
      </c>
      <c r="H62" s="3" t="s">
        <v>0</v>
      </c>
      <c r="I62" s="3">
        <v>39174000</v>
      </c>
    </row>
    <row r="63" spans="1:9" x14ac:dyDescent="0.2">
      <c r="A63" s="1" t="s">
        <v>9</v>
      </c>
      <c r="B63" s="3">
        <v>1032879</v>
      </c>
      <c r="C63" s="1" t="s">
        <v>704</v>
      </c>
      <c r="D63" s="99">
        <v>43.35</v>
      </c>
      <c r="E63" s="100">
        <v>54.62</v>
      </c>
      <c r="F63" s="3" t="s">
        <v>586</v>
      </c>
      <c r="G63" s="3">
        <v>1</v>
      </c>
      <c r="H63" s="3" t="s">
        <v>0</v>
      </c>
      <c r="I63" s="3">
        <v>39174000</v>
      </c>
    </row>
    <row r="64" spans="1:9" x14ac:dyDescent="0.2">
      <c r="A64" s="1" t="s">
        <v>9</v>
      </c>
      <c r="B64" s="3">
        <v>1032880</v>
      </c>
      <c r="C64" s="1" t="s">
        <v>705</v>
      </c>
      <c r="D64" s="99">
        <v>72.2</v>
      </c>
      <c r="E64" s="100">
        <v>90.97</v>
      </c>
      <c r="F64" s="3" t="s">
        <v>586</v>
      </c>
      <c r="G64" s="3">
        <v>1</v>
      </c>
      <c r="H64" s="3" t="s">
        <v>0</v>
      </c>
      <c r="I64" s="3">
        <v>39174000</v>
      </c>
    </row>
    <row r="65" spans="1:9" x14ac:dyDescent="0.2">
      <c r="A65" s="1" t="s">
        <v>11</v>
      </c>
      <c r="B65" s="3">
        <v>1039933</v>
      </c>
      <c r="C65" s="1" t="s">
        <v>61</v>
      </c>
      <c r="D65" s="99">
        <v>3.09</v>
      </c>
      <c r="E65" s="100">
        <v>3.89</v>
      </c>
      <c r="F65" s="3" t="s">
        <v>586</v>
      </c>
      <c r="G65" s="3">
        <v>10</v>
      </c>
      <c r="H65" s="3">
        <v>80</v>
      </c>
      <c r="I65" s="3">
        <v>39174000</v>
      </c>
    </row>
    <row r="66" spans="1:9" x14ac:dyDescent="0.2">
      <c r="A66" s="1" t="s">
        <v>11</v>
      </c>
      <c r="B66" s="3">
        <v>1039934</v>
      </c>
      <c r="C66" s="1" t="s">
        <v>62</v>
      </c>
      <c r="D66" s="99">
        <v>4.33</v>
      </c>
      <c r="E66" s="100">
        <v>5.46</v>
      </c>
      <c r="F66" s="3" t="s">
        <v>586</v>
      </c>
      <c r="G66" s="3">
        <v>10</v>
      </c>
      <c r="H66" s="3">
        <v>80</v>
      </c>
      <c r="I66" s="3">
        <v>39174000</v>
      </c>
    </row>
    <row r="67" spans="1:9" x14ac:dyDescent="0.2">
      <c r="A67" s="1" t="s">
        <v>11</v>
      </c>
      <c r="B67" s="3">
        <v>1039935</v>
      </c>
      <c r="C67" s="1" t="s">
        <v>63</v>
      </c>
      <c r="D67" s="99">
        <v>6.7</v>
      </c>
      <c r="E67" s="100">
        <v>8.44</v>
      </c>
      <c r="F67" s="3" t="s">
        <v>586</v>
      </c>
      <c r="G67" s="3">
        <v>5</v>
      </c>
      <c r="H67" s="3">
        <v>40</v>
      </c>
      <c r="I67" s="3">
        <v>39174000</v>
      </c>
    </row>
    <row r="68" spans="1:9" x14ac:dyDescent="0.2">
      <c r="A68" s="1" t="s">
        <v>11</v>
      </c>
      <c r="B68" s="3">
        <v>1039936</v>
      </c>
      <c r="C68" s="1" t="s">
        <v>64</v>
      </c>
      <c r="D68" s="99">
        <v>9.06</v>
      </c>
      <c r="E68" s="100">
        <v>11.42</v>
      </c>
      <c r="F68" s="3" t="s">
        <v>586</v>
      </c>
      <c r="G68" s="3">
        <v>5</v>
      </c>
      <c r="H68" s="3">
        <v>40</v>
      </c>
      <c r="I68" s="3">
        <v>39174000</v>
      </c>
    </row>
    <row r="69" spans="1:9" x14ac:dyDescent="0.2">
      <c r="A69" s="1" t="s">
        <v>9</v>
      </c>
      <c r="B69" s="3">
        <v>1046401</v>
      </c>
      <c r="C69" s="1" t="s">
        <v>706</v>
      </c>
      <c r="D69" s="99">
        <v>16.28</v>
      </c>
      <c r="E69" s="100">
        <v>20.51</v>
      </c>
      <c r="F69" s="3" t="s">
        <v>586</v>
      </c>
      <c r="G69" s="3">
        <v>5</v>
      </c>
      <c r="H69" s="3" t="s">
        <v>0</v>
      </c>
      <c r="I69" s="3">
        <v>39174000</v>
      </c>
    </row>
    <row r="70" spans="1:9" x14ac:dyDescent="0.2">
      <c r="A70" s="1" t="s">
        <v>9</v>
      </c>
      <c r="B70" s="3">
        <v>1046402</v>
      </c>
      <c r="C70" s="1" t="s">
        <v>707</v>
      </c>
      <c r="D70" s="99">
        <v>19.239999999999998</v>
      </c>
      <c r="E70" s="100">
        <v>24.24</v>
      </c>
      <c r="F70" s="3" t="s">
        <v>586</v>
      </c>
      <c r="G70" s="3">
        <v>3</v>
      </c>
      <c r="H70" s="3" t="s">
        <v>0</v>
      </c>
      <c r="I70" s="3">
        <v>39174000</v>
      </c>
    </row>
    <row r="71" spans="1:9" x14ac:dyDescent="0.2">
      <c r="A71" s="1" t="s">
        <v>9</v>
      </c>
      <c r="B71" s="3">
        <v>1032881</v>
      </c>
      <c r="C71" s="1" t="s">
        <v>708</v>
      </c>
      <c r="D71" s="99">
        <v>34.409999999999997</v>
      </c>
      <c r="E71" s="100">
        <v>43.36</v>
      </c>
      <c r="F71" s="3" t="s">
        <v>586</v>
      </c>
      <c r="G71" s="3">
        <v>1</v>
      </c>
      <c r="H71" s="3" t="s">
        <v>0</v>
      </c>
      <c r="I71" s="3">
        <v>39174000</v>
      </c>
    </row>
    <row r="72" spans="1:9" x14ac:dyDescent="0.2">
      <c r="A72" s="1" t="s">
        <v>9</v>
      </c>
      <c r="B72" s="3">
        <v>1032882</v>
      </c>
      <c r="C72" s="1" t="s">
        <v>709</v>
      </c>
      <c r="D72" s="99">
        <v>52.9</v>
      </c>
      <c r="E72" s="100">
        <v>66.650000000000006</v>
      </c>
      <c r="F72" s="3" t="s">
        <v>586</v>
      </c>
      <c r="G72" s="3">
        <v>1</v>
      </c>
      <c r="H72" s="3" t="s">
        <v>0</v>
      </c>
      <c r="I72" s="3">
        <v>39174000</v>
      </c>
    </row>
    <row r="73" spans="1:9" x14ac:dyDescent="0.2">
      <c r="A73" s="1" t="s">
        <v>11</v>
      </c>
      <c r="B73" s="3">
        <v>1039937</v>
      </c>
      <c r="C73" s="1" t="s">
        <v>65</v>
      </c>
      <c r="D73" s="99">
        <v>4.33</v>
      </c>
      <c r="E73" s="100">
        <v>5.46</v>
      </c>
      <c r="F73" s="3" t="s">
        <v>586</v>
      </c>
      <c r="G73" s="3">
        <v>10</v>
      </c>
      <c r="H73" s="3">
        <v>80</v>
      </c>
      <c r="I73" s="3">
        <v>39174000</v>
      </c>
    </row>
    <row r="74" spans="1:9" x14ac:dyDescent="0.2">
      <c r="A74" s="1" t="s">
        <v>11</v>
      </c>
      <c r="B74" s="3">
        <v>1039938</v>
      </c>
      <c r="C74" s="1" t="s">
        <v>66</v>
      </c>
      <c r="D74" s="99">
        <v>6.7</v>
      </c>
      <c r="E74" s="100">
        <v>8.44</v>
      </c>
      <c r="F74" s="3" t="s">
        <v>586</v>
      </c>
      <c r="G74" s="3">
        <v>5</v>
      </c>
      <c r="H74" s="3">
        <v>40</v>
      </c>
      <c r="I74" s="3">
        <v>39174000</v>
      </c>
    </row>
    <row r="75" spans="1:9" x14ac:dyDescent="0.2">
      <c r="A75" s="1" t="s">
        <v>11</v>
      </c>
      <c r="B75" s="3">
        <v>1039939</v>
      </c>
      <c r="C75" s="1" t="s">
        <v>67</v>
      </c>
      <c r="D75" s="99">
        <v>6.7</v>
      </c>
      <c r="E75" s="100">
        <v>8.44</v>
      </c>
      <c r="F75" s="3" t="s">
        <v>586</v>
      </c>
      <c r="G75" s="3">
        <v>5</v>
      </c>
      <c r="H75" s="3">
        <v>40</v>
      </c>
      <c r="I75" s="3">
        <v>39174000</v>
      </c>
    </row>
    <row r="76" spans="1:9" x14ac:dyDescent="0.2">
      <c r="A76" s="1" t="s">
        <v>11</v>
      </c>
      <c r="B76" s="3">
        <v>1039940</v>
      </c>
      <c r="C76" s="1" t="s">
        <v>68</v>
      </c>
      <c r="D76" s="99">
        <v>9.06</v>
      </c>
      <c r="E76" s="100">
        <v>11.42</v>
      </c>
      <c r="F76" s="3" t="s">
        <v>586</v>
      </c>
      <c r="G76" s="3">
        <v>5</v>
      </c>
      <c r="H76" s="3">
        <v>40</v>
      </c>
      <c r="I76" s="3">
        <v>39174000</v>
      </c>
    </row>
    <row r="77" spans="1:9" x14ac:dyDescent="0.2">
      <c r="A77" s="1" t="s">
        <v>9</v>
      </c>
      <c r="B77" s="3">
        <v>1039941</v>
      </c>
      <c r="C77" s="1" t="s">
        <v>710</v>
      </c>
      <c r="D77" s="99">
        <v>14.55</v>
      </c>
      <c r="E77" s="100">
        <v>18.329999999999998</v>
      </c>
      <c r="F77" s="3" t="s">
        <v>586</v>
      </c>
      <c r="G77" s="3">
        <v>5</v>
      </c>
      <c r="H77" s="3"/>
      <c r="I77" s="3">
        <v>39174000</v>
      </c>
    </row>
    <row r="78" spans="1:9" x14ac:dyDescent="0.2">
      <c r="A78" s="1" t="s">
        <v>9</v>
      </c>
      <c r="B78" s="3">
        <v>1039942</v>
      </c>
      <c r="C78" s="1" t="s">
        <v>711</v>
      </c>
      <c r="D78" s="99">
        <v>14.55</v>
      </c>
      <c r="E78" s="100">
        <v>18.329999999999998</v>
      </c>
      <c r="F78" s="3" t="s">
        <v>586</v>
      </c>
      <c r="G78" s="3">
        <v>5</v>
      </c>
      <c r="H78" s="3"/>
      <c r="I78" s="3">
        <v>39174000</v>
      </c>
    </row>
    <row r="79" spans="1:9" x14ac:dyDescent="0.2">
      <c r="A79" s="1" t="s">
        <v>9</v>
      </c>
      <c r="B79" s="3">
        <v>1039943</v>
      </c>
      <c r="C79" s="1" t="s">
        <v>712</v>
      </c>
      <c r="D79" s="99">
        <v>21.71</v>
      </c>
      <c r="E79" s="100">
        <v>27.35</v>
      </c>
      <c r="F79" s="3" t="s">
        <v>586</v>
      </c>
      <c r="G79" s="3">
        <v>3</v>
      </c>
      <c r="H79" s="3"/>
      <c r="I79" s="3">
        <v>39174000</v>
      </c>
    </row>
    <row r="80" spans="1:9" x14ac:dyDescent="0.2">
      <c r="A80" s="1" t="s">
        <v>9</v>
      </c>
      <c r="B80" s="3">
        <v>1046406</v>
      </c>
      <c r="C80" s="1" t="s">
        <v>69</v>
      </c>
      <c r="D80" s="99">
        <v>21.71</v>
      </c>
      <c r="E80" s="100">
        <v>27.35</v>
      </c>
      <c r="F80" s="3" t="s">
        <v>586</v>
      </c>
      <c r="G80" s="3">
        <v>3</v>
      </c>
      <c r="H80" s="3" t="s">
        <v>0</v>
      </c>
      <c r="I80" s="3">
        <v>39174000</v>
      </c>
    </row>
    <row r="81" spans="1:9" x14ac:dyDescent="0.2">
      <c r="A81" s="1" t="s">
        <v>9</v>
      </c>
      <c r="B81" s="3">
        <v>1032883</v>
      </c>
      <c r="C81" s="1" t="s">
        <v>713</v>
      </c>
      <c r="D81" s="99">
        <v>31.61</v>
      </c>
      <c r="E81" s="100">
        <v>39.83</v>
      </c>
      <c r="F81" s="3" t="s">
        <v>586</v>
      </c>
      <c r="G81" s="3">
        <v>1</v>
      </c>
      <c r="H81" s="3" t="s">
        <v>0</v>
      </c>
      <c r="I81" s="3">
        <v>39174000</v>
      </c>
    </row>
    <row r="82" spans="1:9" x14ac:dyDescent="0.2">
      <c r="A82" s="1" t="s">
        <v>9</v>
      </c>
      <c r="B82" s="3">
        <v>1032884</v>
      </c>
      <c r="C82" s="1" t="s">
        <v>714</v>
      </c>
      <c r="D82" s="99">
        <v>29.66</v>
      </c>
      <c r="E82" s="100">
        <v>37.369999999999997</v>
      </c>
      <c r="F82" s="3" t="s">
        <v>586</v>
      </c>
      <c r="G82" s="3">
        <v>1</v>
      </c>
      <c r="H82" s="3" t="s">
        <v>0</v>
      </c>
      <c r="I82" s="3">
        <v>39174000</v>
      </c>
    </row>
    <row r="83" spans="1:9" x14ac:dyDescent="0.2">
      <c r="A83" s="1" t="s">
        <v>9</v>
      </c>
      <c r="B83" s="3">
        <v>1032885</v>
      </c>
      <c r="C83" s="1" t="s">
        <v>715</v>
      </c>
      <c r="D83" s="99">
        <v>53.19</v>
      </c>
      <c r="E83" s="100">
        <v>67.02</v>
      </c>
      <c r="F83" s="3" t="s">
        <v>586</v>
      </c>
      <c r="G83" s="3">
        <v>1</v>
      </c>
      <c r="H83" s="3" t="s">
        <v>0</v>
      </c>
      <c r="I83" s="3">
        <v>39174000</v>
      </c>
    </row>
    <row r="84" spans="1:9" x14ac:dyDescent="0.2">
      <c r="A84" s="1" t="s">
        <v>9</v>
      </c>
      <c r="B84" s="3">
        <v>1032886</v>
      </c>
      <c r="C84" s="1" t="s">
        <v>716</v>
      </c>
      <c r="D84" s="99">
        <v>50.71</v>
      </c>
      <c r="E84" s="100">
        <v>63.89</v>
      </c>
      <c r="F84" s="3" t="s">
        <v>586</v>
      </c>
      <c r="G84" s="3">
        <v>1</v>
      </c>
      <c r="H84" s="3" t="s">
        <v>0</v>
      </c>
      <c r="I84" s="3">
        <v>39174000</v>
      </c>
    </row>
    <row r="85" spans="1:9" x14ac:dyDescent="0.2">
      <c r="A85" s="1" t="s">
        <v>11</v>
      </c>
      <c r="B85" s="3">
        <v>1039944</v>
      </c>
      <c r="C85" s="1" t="s">
        <v>717</v>
      </c>
      <c r="D85" s="99">
        <v>4.5</v>
      </c>
      <c r="E85" s="100">
        <v>5.67</v>
      </c>
      <c r="F85" s="3" t="s">
        <v>586</v>
      </c>
      <c r="G85" s="3">
        <v>10</v>
      </c>
      <c r="H85" s="3">
        <v>80</v>
      </c>
      <c r="I85" s="3">
        <v>39174000</v>
      </c>
    </row>
    <row r="86" spans="1:9" x14ac:dyDescent="0.2">
      <c r="A86" s="1" t="s">
        <v>11</v>
      </c>
      <c r="B86" s="3">
        <v>1039945</v>
      </c>
      <c r="C86" s="1" t="s">
        <v>718</v>
      </c>
      <c r="D86" s="99">
        <v>7.19</v>
      </c>
      <c r="E86" s="100">
        <v>9.06</v>
      </c>
      <c r="F86" s="3" t="s">
        <v>586</v>
      </c>
      <c r="G86" s="3">
        <v>10</v>
      </c>
      <c r="H86" s="3">
        <v>40</v>
      </c>
      <c r="I86" s="3">
        <v>39174000</v>
      </c>
    </row>
    <row r="87" spans="1:9" x14ac:dyDescent="0.2">
      <c r="A87" s="1" t="s">
        <v>11</v>
      </c>
      <c r="B87" s="3">
        <v>1039946</v>
      </c>
      <c r="C87" s="1" t="s">
        <v>719</v>
      </c>
      <c r="D87" s="99">
        <v>10.51</v>
      </c>
      <c r="E87" s="100">
        <v>13.24</v>
      </c>
      <c r="F87" s="3" t="s">
        <v>586</v>
      </c>
      <c r="G87" s="3">
        <v>5</v>
      </c>
      <c r="H87" s="3">
        <v>20</v>
      </c>
      <c r="I87" s="3">
        <v>39174000</v>
      </c>
    </row>
    <row r="88" spans="1:9" x14ac:dyDescent="0.2">
      <c r="A88" s="1" t="s">
        <v>11</v>
      </c>
      <c r="B88" s="3">
        <v>1039947</v>
      </c>
      <c r="C88" s="1" t="s">
        <v>720</v>
      </c>
      <c r="D88" s="99">
        <v>15.97</v>
      </c>
      <c r="E88" s="100">
        <v>20.12</v>
      </c>
      <c r="F88" s="3" t="s">
        <v>586</v>
      </c>
      <c r="G88" s="3">
        <v>5</v>
      </c>
      <c r="H88" s="3">
        <v>20</v>
      </c>
      <c r="I88" s="3">
        <v>39174000</v>
      </c>
    </row>
    <row r="89" spans="1:9" x14ac:dyDescent="0.2">
      <c r="A89" s="1" t="s">
        <v>9</v>
      </c>
      <c r="B89" s="3">
        <v>1046390</v>
      </c>
      <c r="C89" s="1" t="s">
        <v>70</v>
      </c>
      <c r="D89" s="99">
        <v>29.61</v>
      </c>
      <c r="E89" s="100">
        <v>37.31</v>
      </c>
      <c r="F89" s="3" t="s">
        <v>586</v>
      </c>
      <c r="G89" s="3">
        <v>5</v>
      </c>
      <c r="H89" s="3" t="s">
        <v>0</v>
      </c>
      <c r="I89" s="3">
        <v>39174000</v>
      </c>
    </row>
    <row r="90" spans="1:9" x14ac:dyDescent="0.2">
      <c r="A90" s="1" t="s">
        <v>9</v>
      </c>
      <c r="B90" s="3">
        <v>1046391</v>
      </c>
      <c r="C90" s="1" t="s">
        <v>71</v>
      </c>
      <c r="D90" s="99">
        <v>34.549999999999997</v>
      </c>
      <c r="E90" s="100">
        <v>43.53</v>
      </c>
      <c r="F90" s="3" t="s">
        <v>586</v>
      </c>
      <c r="G90" s="3">
        <v>3</v>
      </c>
      <c r="H90" s="3" t="s">
        <v>0</v>
      </c>
      <c r="I90" s="3">
        <v>39174000</v>
      </c>
    </row>
    <row r="91" spans="1:9" x14ac:dyDescent="0.2">
      <c r="A91" s="1" t="s">
        <v>9</v>
      </c>
      <c r="B91" s="3">
        <v>1032887</v>
      </c>
      <c r="C91" s="1" t="s">
        <v>721</v>
      </c>
      <c r="D91" s="99">
        <v>60.38</v>
      </c>
      <c r="E91" s="100">
        <v>76.08</v>
      </c>
      <c r="F91" s="3" t="s">
        <v>586</v>
      </c>
      <c r="G91" s="3">
        <v>1</v>
      </c>
      <c r="H91" s="3" t="s">
        <v>0</v>
      </c>
      <c r="I91" s="3">
        <v>39174000</v>
      </c>
    </row>
    <row r="92" spans="1:9" x14ac:dyDescent="0.2">
      <c r="A92" s="1" t="s">
        <v>9</v>
      </c>
      <c r="B92" s="3">
        <v>1032888</v>
      </c>
      <c r="C92" s="1" t="s">
        <v>722</v>
      </c>
      <c r="D92" s="99">
        <v>100.81</v>
      </c>
      <c r="E92" s="100">
        <v>127.02</v>
      </c>
      <c r="F92" s="3" t="s">
        <v>586</v>
      </c>
      <c r="G92" s="3">
        <v>1</v>
      </c>
      <c r="H92" s="3" t="s">
        <v>0</v>
      </c>
      <c r="I92" s="3">
        <v>39174000</v>
      </c>
    </row>
    <row r="93" spans="1:9" x14ac:dyDescent="0.2">
      <c r="A93" s="1" t="s">
        <v>11</v>
      </c>
      <c r="B93" s="3">
        <v>1039948</v>
      </c>
      <c r="C93" s="1" t="s">
        <v>72</v>
      </c>
      <c r="D93" s="99">
        <v>7.19</v>
      </c>
      <c r="E93" s="100">
        <v>9.06</v>
      </c>
      <c r="F93" s="3" t="s">
        <v>586</v>
      </c>
      <c r="G93" s="3">
        <v>10</v>
      </c>
      <c r="H93" s="3">
        <v>40</v>
      </c>
      <c r="I93" s="3">
        <v>39174000</v>
      </c>
    </row>
    <row r="94" spans="1:9" x14ac:dyDescent="0.2">
      <c r="A94" s="1" t="s">
        <v>11</v>
      </c>
      <c r="B94" s="3">
        <v>1039949</v>
      </c>
      <c r="C94" s="1" t="s">
        <v>73</v>
      </c>
      <c r="D94" s="99">
        <v>7.19</v>
      </c>
      <c r="E94" s="100">
        <v>9.06</v>
      </c>
      <c r="F94" s="3" t="s">
        <v>586</v>
      </c>
      <c r="G94" s="3">
        <v>10</v>
      </c>
      <c r="H94" s="3">
        <v>40</v>
      </c>
      <c r="I94" s="3">
        <v>39174000</v>
      </c>
    </row>
    <row r="95" spans="1:9" x14ac:dyDescent="0.2">
      <c r="A95" s="1" t="s">
        <v>11</v>
      </c>
      <c r="B95" s="3">
        <v>1039950</v>
      </c>
      <c r="C95" s="1" t="s">
        <v>74</v>
      </c>
      <c r="D95" s="99">
        <v>7.19</v>
      </c>
      <c r="E95" s="100">
        <v>9.06</v>
      </c>
      <c r="F95" s="3" t="s">
        <v>586</v>
      </c>
      <c r="G95" s="3">
        <v>10</v>
      </c>
      <c r="H95" s="3">
        <v>40</v>
      </c>
      <c r="I95" s="3">
        <v>39174000</v>
      </c>
    </row>
    <row r="96" spans="1:9" x14ac:dyDescent="0.2">
      <c r="A96" s="1" t="s">
        <v>11</v>
      </c>
      <c r="B96" s="3">
        <v>1039951</v>
      </c>
      <c r="C96" s="1" t="s">
        <v>75</v>
      </c>
      <c r="D96" s="99">
        <v>7.19</v>
      </c>
      <c r="E96" s="100">
        <v>9.06</v>
      </c>
      <c r="F96" s="3" t="s">
        <v>586</v>
      </c>
      <c r="G96" s="3">
        <v>10</v>
      </c>
      <c r="H96" s="3">
        <v>40</v>
      </c>
      <c r="I96" s="3">
        <v>39174000</v>
      </c>
    </row>
    <row r="97" spans="1:9" x14ac:dyDescent="0.2">
      <c r="A97" s="1" t="s">
        <v>11</v>
      </c>
      <c r="B97" s="3">
        <v>1039952</v>
      </c>
      <c r="C97" s="1" t="s">
        <v>76</v>
      </c>
      <c r="D97" s="99">
        <v>9.58</v>
      </c>
      <c r="E97" s="100">
        <v>12.07</v>
      </c>
      <c r="F97" s="3" t="s">
        <v>586</v>
      </c>
      <c r="G97" s="3">
        <v>10</v>
      </c>
      <c r="H97" s="3">
        <v>40</v>
      </c>
      <c r="I97" s="3">
        <v>39174000</v>
      </c>
    </row>
    <row r="98" spans="1:9" x14ac:dyDescent="0.2">
      <c r="A98" s="1" t="s">
        <v>11</v>
      </c>
      <c r="B98" s="3">
        <v>1039953</v>
      </c>
      <c r="C98" s="1" t="s">
        <v>77</v>
      </c>
      <c r="D98" s="99">
        <v>10.51</v>
      </c>
      <c r="E98" s="100">
        <v>13.24</v>
      </c>
      <c r="F98" s="3" t="s">
        <v>586</v>
      </c>
      <c r="G98" s="3">
        <v>5</v>
      </c>
      <c r="H98" s="3">
        <v>40</v>
      </c>
      <c r="I98" s="3">
        <v>39174000</v>
      </c>
    </row>
    <row r="99" spans="1:9" x14ac:dyDescent="0.2">
      <c r="A99" s="1" t="s">
        <v>11</v>
      </c>
      <c r="B99" s="3">
        <v>1039954</v>
      </c>
      <c r="C99" s="1" t="s">
        <v>78</v>
      </c>
      <c r="D99" s="99">
        <v>10.51</v>
      </c>
      <c r="E99" s="100">
        <v>13.24</v>
      </c>
      <c r="F99" s="3" t="s">
        <v>586</v>
      </c>
      <c r="G99" s="3">
        <v>5</v>
      </c>
      <c r="H99" s="3">
        <v>40</v>
      </c>
      <c r="I99" s="3">
        <v>39174000</v>
      </c>
    </row>
    <row r="100" spans="1:9" x14ac:dyDescent="0.2">
      <c r="A100" s="1" t="s">
        <v>11</v>
      </c>
      <c r="B100" s="3">
        <v>1039955</v>
      </c>
      <c r="C100" s="1" t="s">
        <v>79</v>
      </c>
      <c r="D100" s="99">
        <v>10.51</v>
      </c>
      <c r="E100" s="100">
        <v>13.24</v>
      </c>
      <c r="F100" s="3" t="s">
        <v>586</v>
      </c>
      <c r="G100" s="3">
        <v>5</v>
      </c>
      <c r="H100" s="3">
        <v>40</v>
      </c>
      <c r="I100" s="3">
        <v>39174000</v>
      </c>
    </row>
    <row r="101" spans="1:9" x14ac:dyDescent="0.2">
      <c r="A101" s="1" t="s">
        <v>11</v>
      </c>
      <c r="B101" s="3">
        <v>1039956</v>
      </c>
      <c r="C101" s="1" t="s">
        <v>80</v>
      </c>
      <c r="D101" s="99">
        <v>10.51</v>
      </c>
      <c r="E101" s="100">
        <v>13.24</v>
      </c>
      <c r="F101" s="3" t="s">
        <v>586</v>
      </c>
      <c r="G101" s="3">
        <v>5</v>
      </c>
      <c r="H101" s="3">
        <v>40</v>
      </c>
      <c r="I101" s="3">
        <v>39174000</v>
      </c>
    </row>
    <row r="102" spans="1:9" x14ac:dyDescent="0.2">
      <c r="A102" s="1" t="s">
        <v>11</v>
      </c>
      <c r="B102" s="3">
        <v>1039957</v>
      </c>
      <c r="C102" s="1" t="s">
        <v>81</v>
      </c>
      <c r="D102" s="99">
        <v>10.51</v>
      </c>
      <c r="E102" s="100">
        <v>13.24</v>
      </c>
      <c r="F102" s="3" t="s">
        <v>586</v>
      </c>
      <c r="G102" s="3">
        <v>5</v>
      </c>
      <c r="H102" s="3">
        <v>40</v>
      </c>
      <c r="I102" s="3">
        <v>39174000</v>
      </c>
    </row>
    <row r="103" spans="1:9" x14ac:dyDescent="0.2">
      <c r="A103" s="1" t="s">
        <v>11</v>
      </c>
      <c r="B103" s="3">
        <v>1039958</v>
      </c>
      <c r="C103" s="1" t="s">
        <v>82</v>
      </c>
      <c r="D103" s="99">
        <v>15.97</v>
      </c>
      <c r="E103" s="100">
        <v>20.12</v>
      </c>
      <c r="F103" s="3" t="s">
        <v>586</v>
      </c>
      <c r="G103" s="3">
        <v>5</v>
      </c>
      <c r="H103" s="3">
        <v>40</v>
      </c>
      <c r="I103" s="3">
        <v>39174000</v>
      </c>
    </row>
    <row r="104" spans="1:9" x14ac:dyDescent="0.2">
      <c r="A104" s="1" t="s">
        <v>11</v>
      </c>
      <c r="B104" s="3">
        <v>1039959</v>
      </c>
      <c r="C104" s="1" t="s">
        <v>83</v>
      </c>
      <c r="D104" s="99">
        <v>15.97</v>
      </c>
      <c r="E104" s="100">
        <v>20.12</v>
      </c>
      <c r="F104" s="3" t="s">
        <v>586</v>
      </c>
      <c r="G104" s="3">
        <v>5</v>
      </c>
      <c r="H104" s="3">
        <v>40</v>
      </c>
      <c r="I104" s="3">
        <v>39174000</v>
      </c>
    </row>
    <row r="105" spans="1:9" x14ac:dyDescent="0.2">
      <c r="A105" s="1" t="s">
        <v>11</v>
      </c>
      <c r="B105" s="3">
        <v>1039960</v>
      </c>
      <c r="C105" s="1" t="s">
        <v>84</v>
      </c>
      <c r="D105" s="99">
        <v>15.97</v>
      </c>
      <c r="E105" s="100">
        <v>20.12</v>
      </c>
      <c r="F105" s="3" t="s">
        <v>586</v>
      </c>
      <c r="G105" s="3">
        <v>5</v>
      </c>
      <c r="H105" s="3">
        <v>40</v>
      </c>
      <c r="I105" s="3">
        <v>39174000</v>
      </c>
    </row>
    <row r="106" spans="1:9" x14ac:dyDescent="0.2">
      <c r="A106" s="1" t="s">
        <v>11</v>
      </c>
      <c r="B106" s="3">
        <v>1039961</v>
      </c>
      <c r="C106" s="1" t="s">
        <v>85</v>
      </c>
      <c r="D106" s="99">
        <v>15.97</v>
      </c>
      <c r="E106" s="100">
        <v>20.12</v>
      </c>
      <c r="F106" s="3" t="s">
        <v>586</v>
      </c>
      <c r="G106" s="3">
        <v>5</v>
      </c>
      <c r="H106" s="3">
        <v>40</v>
      </c>
      <c r="I106" s="3">
        <v>39174000</v>
      </c>
    </row>
    <row r="107" spans="1:9" x14ac:dyDescent="0.2">
      <c r="A107" s="1" t="s">
        <v>9</v>
      </c>
      <c r="B107" s="3">
        <v>1039962</v>
      </c>
      <c r="C107" s="1" t="s">
        <v>723</v>
      </c>
      <c r="D107" s="99">
        <v>26.4</v>
      </c>
      <c r="E107" s="100">
        <v>33.26</v>
      </c>
      <c r="F107" s="3" t="s">
        <v>586</v>
      </c>
      <c r="G107" s="3">
        <v>5</v>
      </c>
      <c r="H107" s="3" t="s">
        <v>0</v>
      </c>
      <c r="I107" s="3">
        <v>39174000</v>
      </c>
    </row>
    <row r="108" spans="1:9" x14ac:dyDescent="0.2">
      <c r="A108" s="1" t="s">
        <v>9</v>
      </c>
      <c r="B108" s="3">
        <v>1039963</v>
      </c>
      <c r="C108" s="1" t="s">
        <v>724</v>
      </c>
      <c r="D108" s="99">
        <v>26.4</v>
      </c>
      <c r="E108" s="100">
        <v>33.26</v>
      </c>
      <c r="F108" s="3" t="s">
        <v>586</v>
      </c>
      <c r="G108" s="3">
        <v>5</v>
      </c>
      <c r="H108" s="3" t="s">
        <v>0</v>
      </c>
      <c r="I108" s="3">
        <v>39174000</v>
      </c>
    </row>
    <row r="109" spans="1:9" x14ac:dyDescent="0.2">
      <c r="A109" s="1" t="s">
        <v>9</v>
      </c>
      <c r="B109" s="3">
        <v>1039964</v>
      </c>
      <c r="C109" s="1" t="s">
        <v>725</v>
      </c>
      <c r="D109" s="99">
        <v>26.4</v>
      </c>
      <c r="E109" s="100">
        <v>33.26</v>
      </c>
      <c r="F109" s="3" t="s">
        <v>586</v>
      </c>
      <c r="G109" s="3">
        <v>5</v>
      </c>
      <c r="H109" s="3" t="s">
        <v>0</v>
      </c>
      <c r="I109" s="3">
        <v>39174000</v>
      </c>
    </row>
    <row r="110" spans="1:9" x14ac:dyDescent="0.2">
      <c r="A110" s="1" t="s">
        <v>9</v>
      </c>
      <c r="B110" s="3">
        <v>1039965</v>
      </c>
      <c r="C110" s="1" t="s">
        <v>726</v>
      </c>
      <c r="D110" s="99">
        <v>26.4</v>
      </c>
      <c r="E110" s="100">
        <v>33.26</v>
      </c>
      <c r="F110" s="3" t="s">
        <v>586</v>
      </c>
      <c r="G110" s="3">
        <v>5</v>
      </c>
      <c r="H110" s="3" t="s">
        <v>0</v>
      </c>
      <c r="I110" s="3">
        <v>39174000</v>
      </c>
    </row>
    <row r="111" spans="1:9" x14ac:dyDescent="0.2">
      <c r="A111" s="1" t="s">
        <v>9</v>
      </c>
      <c r="B111" s="3">
        <v>1039966</v>
      </c>
      <c r="C111" s="1" t="s">
        <v>727</v>
      </c>
      <c r="D111" s="99">
        <v>26.4</v>
      </c>
      <c r="E111" s="100">
        <v>33.26</v>
      </c>
      <c r="F111" s="3" t="s">
        <v>586</v>
      </c>
      <c r="G111" s="3">
        <v>5</v>
      </c>
      <c r="H111" s="3" t="s">
        <v>0</v>
      </c>
      <c r="I111" s="3">
        <v>39174000</v>
      </c>
    </row>
    <row r="112" spans="1:9" x14ac:dyDescent="0.2">
      <c r="A112" s="1" t="s">
        <v>9</v>
      </c>
      <c r="B112" s="3">
        <v>1039967</v>
      </c>
      <c r="C112" s="1" t="s">
        <v>728</v>
      </c>
      <c r="D112" s="99">
        <v>32.07</v>
      </c>
      <c r="E112" s="100">
        <v>40.409999999999997</v>
      </c>
      <c r="F112" s="3" t="s">
        <v>586</v>
      </c>
      <c r="G112" s="3">
        <v>3</v>
      </c>
      <c r="H112" s="3" t="s">
        <v>0</v>
      </c>
      <c r="I112" s="3">
        <v>39174000</v>
      </c>
    </row>
    <row r="113" spans="1:9" x14ac:dyDescent="0.2">
      <c r="A113" s="1" t="s">
        <v>9</v>
      </c>
      <c r="B113" s="3">
        <v>1039968</v>
      </c>
      <c r="C113" s="1" t="s">
        <v>729</v>
      </c>
      <c r="D113" s="99">
        <v>32.07</v>
      </c>
      <c r="E113" s="100">
        <v>40.409999999999997</v>
      </c>
      <c r="F113" s="3" t="s">
        <v>586</v>
      </c>
      <c r="G113" s="3">
        <v>3</v>
      </c>
      <c r="H113" s="3" t="s">
        <v>0</v>
      </c>
      <c r="I113" s="3">
        <v>39174000</v>
      </c>
    </row>
    <row r="114" spans="1:9" x14ac:dyDescent="0.2">
      <c r="A114" s="1" t="s">
        <v>9</v>
      </c>
      <c r="B114" s="3">
        <v>1039969</v>
      </c>
      <c r="C114" s="1" t="s">
        <v>730</v>
      </c>
      <c r="D114" s="99">
        <v>32.07</v>
      </c>
      <c r="E114" s="100">
        <v>40.409999999999997</v>
      </c>
      <c r="F114" s="3" t="s">
        <v>586</v>
      </c>
      <c r="G114" s="3">
        <v>3</v>
      </c>
      <c r="H114" s="3" t="s">
        <v>0</v>
      </c>
      <c r="I114" s="3">
        <v>39174000</v>
      </c>
    </row>
    <row r="115" spans="1:9" x14ac:dyDescent="0.2">
      <c r="A115" s="1" t="s">
        <v>9</v>
      </c>
      <c r="B115" s="3">
        <v>1046400</v>
      </c>
      <c r="C115" s="1" t="s">
        <v>86</v>
      </c>
      <c r="D115" s="99">
        <v>23.32</v>
      </c>
      <c r="E115" s="100">
        <v>29.38</v>
      </c>
      <c r="F115" s="3" t="s">
        <v>586</v>
      </c>
      <c r="G115" s="3">
        <v>3</v>
      </c>
      <c r="H115" s="3" t="s">
        <v>0</v>
      </c>
      <c r="I115" s="3">
        <v>39174000</v>
      </c>
    </row>
    <row r="116" spans="1:9" x14ac:dyDescent="0.2">
      <c r="A116" s="1" t="s">
        <v>9</v>
      </c>
      <c r="B116" s="3">
        <v>1032889</v>
      </c>
      <c r="C116" s="1" t="s">
        <v>589</v>
      </c>
      <c r="D116" s="99">
        <v>46.24</v>
      </c>
      <c r="E116" s="100">
        <v>58.26</v>
      </c>
      <c r="F116" s="3" t="s">
        <v>586</v>
      </c>
      <c r="G116" s="3">
        <v>1</v>
      </c>
      <c r="H116" s="3" t="s">
        <v>0</v>
      </c>
      <c r="I116" s="3">
        <v>39174000</v>
      </c>
    </row>
    <row r="117" spans="1:9" x14ac:dyDescent="0.2">
      <c r="A117" s="1" t="s">
        <v>9</v>
      </c>
      <c r="B117" s="3">
        <v>1032890</v>
      </c>
      <c r="C117" s="1" t="s">
        <v>590</v>
      </c>
      <c r="D117" s="99">
        <v>47.82</v>
      </c>
      <c r="E117" s="100">
        <v>60.25</v>
      </c>
      <c r="F117" s="3" t="s">
        <v>586</v>
      </c>
      <c r="G117" s="3">
        <v>1</v>
      </c>
      <c r="H117" s="3" t="s">
        <v>0</v>
      </c>
      <c r="I117" s="3">
        <v>39174000</v>
      </c>
    </row>
    <row r="118" spans="1:9" x14ac:dyDescent="0.2">
      <c r="A118" s="1" t="s">
        <v>9</v>
      </c>
      <c r="B118" s="3">
        <v>1032891</v>
      </c>
      <c r="C118" s="1" t="s">
        <v>591</v>
      </c>
      <c r="D118" s="99">
        <v>53.47</v>
      </c>
      <c r="E118" s="100">
        <v>67.37</v>
      </c>
      <c r="F118" s="3" t="s">
        <v>586</v>
      </c>
      <c r="G118" s="3">
        <v>1</v>
      </c>
      <c r="H118" s="3" t="s">
        <v>0</v>
      </c>
      <c r="I118" s="3">
        <v>39174000</v>
      </c>
    </row>
    <row r="119" spans="1:9" x14ac:dyDescent="0.2">
      <c r="A119" s="1" t="s">
        <v>9</v>
      </c>
      <c r="B119" s="3">
        <v>1032892</v>
      </c>
      <c r="C119" s="1" t="s">
        <v>592</v>
      </c>
      <c r="D119" s="99">
        <v>73.83</v>
      </c>
      <c r="E119" s="100">
        <v>93.03</v>
      </c>
      <c r="F119" s="3" t="s">
        <v>586</v>
      </c>
      <c r="G119" s="3">
        <v>1</v>
      </c>
      <c r="H119" s="3" t="s">
        <v>0</v>
      </c>
      <c r="I119" s="3">
        <v>39174000</v>
      </c>
    </row>
    <row r="120" spans="1:9" x14ac:dyDescent="0.2">
      <c r="A120" s="1" t="s">
        <v>9</v>
      </c>
      <c r="B120" s="3">
        <v>1032893</v>
      </c>
      <c r="C120" s="1" t="s">
        <v>593</v>
      </c>
      <c r="D120" s="99">
        <v>80.45</v>
      </c>
      <c r="E120" s="100">
        <v>101.37</v>
      </c>
      <c r="F120" s="3" t="s">
        <v>586</v>
      </c>
      <c r="G120" s="3">
        <v>1</v>
      </c>
      <c r="H120" s="3" t="s">
        <v>0</v>
      </c>
      <c r="I120" s="3">
        <v>39174000</v>
      </c>
    </row>
    <row r="121" spans="1:9" x14ac:dyDescent="0.2">
      <c r="A121" s="1" t="s">
        <v>9</v>
      </c>
      <c r="B121" s="3">
        <v>1032894</v>
      </c>
      <c r="C121" s="1" t="s">
        <v>594</v>
      </c>
      <c r="D121" s="99">
        <v>92.48</v>
      </c>
      <c r="E121" s="100">
        <v>116.52</v>
      </c>
      <c r="F121" s="3" t="s">
        <v>586</v>
      </c>
      <c r="G121" s="3">
        <v>1</v>
      </c>
      <c r="H121" s="3" t="s">
        <v>0</v>
      </c>
      <c r="I121" s="3">
        <v>39174000</v>
      </c>
    </row>
    <row r="122" spans="1:9" x14ac:dyDescent="0.2">
      <c r="A122" s="1" t="s">
        <v>11</v>
      </c>
      <c r="B122" s="3">
        <v>1070501</v>
      </c>
      <c r="C122" s="1" t="s">
        <v>731</v>
      </c>
      <c r="D122" s="99">
        <v>4.33</v>
      </c>
      <c r="E122" s="100">
        <v>5.46</v>
      </c>
      <c r="F122" s="3" t="s">
        <v>586</v>
      </c>
      <c r="G122" s="3">
        <v>10</v>
      </c>
      <c r="H122" s="3">
        <v>80</v>
      </c>
      <c r="I122" s="3">
        <v>74122000</v>
      </c>
    </row>
    <row r="123" spans="1:9" x14ac:dyDescent="0.2">
      <c r="A123" s="1" t="s">
        <v>11</v>
      </c>
      <c r="B123" s="3">
        <v>1070502</v>
      </c>
      <c r="C123" s="1" t="s">
        <v>732</v>
      </c>
      <c r="D123" s="99">
        <v>4.33</v>
      </c>
      <c r="E123" s="100">
        <v>5.46</v>
      </c>
      <c r="F123" s="3" t="s">
        <v>586</v>
      </c>
      <c r="G123" s="3">
        <v>10</v>
      </c>
      <c r="H123" s="3">
        <v>80</v>
      </c>
      <c r="I123" s="3">
        <v>74122000</v>
      </c>
    </row>
    <row r="124" spans="1:9" x14ac:dyDescent="0.2">
      <c r="A124" s="1" t="s">
        <v>11</v>
      </c>
      <c r="B124" s="3">
        <v>1070503</v>
      </c>
      <c r="C124" s="1" t="s">
        <v>733</v>
      </c>
      <c r="D124" s="99">
        <v>5.98</v>
      </c>
      <c r="E124" s="100">
        <v>7.53</v>
      </c>
      <c r="F124" s="3" t="s">
        <v>586</v>
      </c>
      <c r="G124" s="3">
        <v>15</v>
      </c>
      <c r="H124" s="3">
        <v>120</v>
      </c>
      <c r="I124" s="3">
        <v>74122000</v>
      </c>
    </row>
    <row r="125" spans="1:9" x14ac:dyDescent="0.2">
      <c r="A125" s="1" t="s">
        <v>11</v>
      </c>
      <c r="B125" s="3">
        <v>1070504</v>
      </c>
      <c r="C125" s="1" t="s">
        <v>734</v>
      </c>
      <c r="D125" s="99">
        <v>6.11</v>
      </c>
      <c r="E125" s="100">
        <v>7.7</v>
      </c>
      <c r="F125" s="3" t="s">
        <v>586</v>
      </c>
      <c r="G125" s="3">
        <v>10</v>
      </c>
      <c r="H125" s="3">
        <v>80</v>
      </c>
      <c r="I125" s="3">
        <v>74122000</v>
      </c>
    </row>
    <row r="126" spans="1:9" x14ac:dyDescent="0.2">
      <c r="A126" s="1" t="s">
        <v>11</v>
      </c>
      <c r="B126" s="3">
        <v>1070505</v>
      </c>
      <c r="C126" s="1" t="s">
        <v>735</v>
      </c>
      <c r="D126" s="99">
        <v>6.11</v>
      </c>
      <c r="E126" s="100">
        <v>7.7</v>
      </c>
      <c r="F126" s="3" t="s">
        <v>586</v>
      </c>
      <c r="G126" s="3">
        <v>10</v>
      </c>
      <c r="H126" s="3">
        <v>80</v>
      </c>
      <c r="I126" s="3">
        <v>74122000</v>
      </c>
    </row>
    <row r="127" spans="1:9" x14ac:dyDescent="0.2">
      <c r="A127" s="1" t="s">
        <v>11</v>
      </c>
      <c r="B127" s="3">
        <v>1070506</v>
      </c>
      <c r="C127" s="1" t="s">
        <v>736</v>
      </c>
      <c r="D127" s="99">
        <v>9.11</v>
      </c>
      <c r="E127" s="100">
        <v>11.48</v>
      </c>
      <c r="F127" s="3" t="s">
        <v>586</v>
      </c>
      <c r="G127" s="3">
        <v>10</v>
      </c>
      <c r="H127" s="3">
        <v>40</v>
      </c>
      <c r="I127" s="3">
        <v>74122000</v>
      </c>
    </row>
    <row r="128" spans="1:9" x14ac:dyDescent="0.2">
      <c r="A128" s="1" t="s">
        <v>11</v>
      </c>
      <c r="B128" s="3">
        <v>1070507</v>
      </c>
      <c r="C128" s="1" t="s">
        <v>737</v>
      </c>
      <c r="D128" s="99">
        <v>7.19</v>
      </c>
      <c r="E128" s="100">
        <v>9.06</v>
      </c>
      <c r="F128" s="3" t="s">
        <v>586</v>
      </c>
      <c r="G128" s="3">
        <v>5</v>
      </c>
      <c r="H128" s="3">
        <v>40</v>
      </c>
      <c r="I128" s="3">
        <v>74122000</v>
      </c>
    </row>
    <row r="129" spans="1:9" x14ac:dyDescent="0.2">
      <c r="A129" s="1" t="s">
        <v>11</v>
      </c>
      <c r="B129" s="3">
        <v>1070508</v>
      </c>
      <c r="C129" s="1" t="s">
        <v>738</v>
      </c>
      <c r="D129" s="99">
        <v>9.11</v>
      </c>
      <c r="E129" s="100">
        <v>11.48</v>
      </c>
      <c r="F129" s="3" t="s">
        <v>586</v>
      </c>
      <c r="G129" s="3">
        <v>5</v>
      </c>
      <c r="H129" s="3">
        <v>40</v>
      </c>
      <c r="I129" s="3">
        <v>74122000</v>
      </c>
    </row>
    <row r="130" spans="1:9" x14ac:dyDescent="0.2">
      <c r="A130" s="1" t="s">
        <v>11</v>
      </c>
      <c r="B130" s="3">
        <v>1070509</v>
      </c>
      <c r="C130" s="1" t="s">
        <v>739</v>
      </c>
      <c r="D130" s="99">
        <v>10.54</v>
      </c>
      <c r="E130" s="100">
        <v>13.28</v>
      </c>
      <c r="F130" s="3" t="s">
        <v>586</v>
      </c>
      <c r="G130" s="3">
        <v>5</v>
      </c>
      <c r="H130" s="3">
        <v>40</v>
      </c>
      <c r="I130" s="3">
        <v>74122000</v>
      </c>
    </row>
    <row r="131" spans="1:9" x14ac:dyDescent="0.2">
      <c r="A131" s="1" t="s">
        <v>11</v>
      </c>
      <c r="B131" s="3">
        <v>1070510</v>
      </c>
      <c r="C131" s="1" t="s">
        <v>740</v>
      </c>
      <c r="D131" s="99">
        <v>16.53</v>
      </c>
      <c r="E131" s="100">
        <v>20.83</v>
      </c>
      <c r="F131" s="3" t="s">
        <v>586</v>
      </c>
      <c r="G131" s="3">
        <v>5</v>
      </c>
      <c r="H131" s="3">
        <v>20</v>
      </c>
      <c r="I131" s="3">
        <v>74122000</v>
      </c>
    </row>
    <row r="132" spans="1:9" x14ac:dyDescent="0.2">
      <c r="A132" s="1" t="s">
        <v>11</v>
      </c>
      <c r="B132" s="3">
        <v>1091728</v>
      </c>
      <c r="C132" s="1" t="s">
        <v>741</v>
      </c>
      <c r="D132" s="99">
        <v>4.79</v>
      </c>
      <c r="E132" s="100">
        <v>6.04</v>
      </c>
      <c r="F132" s="3" t="s">
        <v>586</v>
      </c>
      <c r="G132" s="3">
        <v>10</v>
      </c>
      <c r="H132" s="3">
        <v>80</v>
      </c>
      <c r="I132" s="3">
        <v>74122000</v>
      </c>
    </row>
    <row r="133" spans="1:9" x14ac:dyDescent="0.2">
      <c r="A133" s="1" t="s">
        <v>9</v>
      </c>
      <c r="B133" s="3">
        <v>1046901</v>
      </c>
      <c r="C133" s="1" t="s">
        <v>742</v>
      </c>
      <c r="D133" s="99">
        <v>20.72</v>
      </c>
      <c r="E133" s="100">
        <v>26.11</v>
      </c>
      <c r="F133" s="3" t="s">
        <v>586</v>
      </c>
      <c r="G133" s="3">
        <v>5</v>
      </c>
      <c r="H133" s="3" t="s">
        <v>0</v>
      </c>
      <c r="I133" s="3">
        <v>74122000</v>
      </c>
    </row>
    <row r="134" spans="1:9" x14ac:dyDescent="0.2">
      <c r="A134" s="1" t="s">
        <v>9</v>
      </c>
      <c r="B134" s="3">
        <v>1046902</v>
      </c>
      <c r="C134" s="1" t="s">
        <v>743</v>
      </c>
      <c r="D134" s="99">
        <v>22.7</v>
      </c>
      <c r="E134" s="100">
        <v>28.6</v>
      </c>
      <c r="F134" s="3" t="s">
        <v>586</v>
      </c>
      <c r="G134" s="3">
        <v>5</v>
      </c>
      <c r="H134" s="3" t="s">
        <v>0</v>
      </c>
      <c r="I134" s="3">
        <v>74122000</v>
      </c>
    </row>
    <row r="135" spans="1:9" x14ac:dyDescent="0.2">
      <c r="A135" s="1" t="s">
        <v>9</v>
      </c>
      <c r="B135" s="3">
        <v>1046905</v>
      </c>
      <c r="C135" s="1" t="s">
        <v>744</v>
      </c>
      <c r="D135" s="99">
        <v>29.61</v>
      </c>
      <c r="E135" s="100">
        <v>37.31</v>
      </c>
      <c r="F135" s="3" t="s">
        <v>586</v>
      </c>
      <c r="G135" s="3">
        <v>3</v>
      </c>
      <c r="H135" s="3" t="s">
        <v>0</v>
      </c>
      <c r="I135" s="3">
        <v>74122000</v>
      </c>
    </row>
    <row r="136" spans="1:9" x14ac:dyDescent="0.2">
      <c r="A136" s="1" t="s">
        <v>9</v>
      </c>
      <c r="B136" s="3">
        <v>1046906</v>
      </c>
      <c r="C136" s="1" t="s">
        <v>745</v>
      </c>
      <c r="D136" s="99">
        <v>38.49</v>
      </c>
      <c r="E136" s="100">
        <v>48.5</v>
      </c>
      <c r="F136" s="3" t="s">
        <v>586</v>
      </c>
      <c r="G136" s="3">
        <v>3</v>
      </c>
      <c r="H136" s="3" t="s">
        <v>0</v>
      </c>
      <c r="I136" s="3">
        <v>74122000</v>
      </c>
    </row>
    <row r="137" spans="1:9" x14ac:dyDescent="0.2">
      <c r="A137" s="1" t="s">
        <v>9</v>
      </c>
      <c r="B137" s="3">
        <v>1032895</v>
      </c>
      <c r="C137" s="1" t="s">
        <v>746</v>
      </c>
      <c r="D137" s="99">
        <v>61.62</v>
      </c>
      <c r="E137" s="100">
        <v>77.64</v>
      </c>
      <c r="F137" s="3" t="s">
        <v>586</v>
      </c>
      <c r="G137" s="3">
        <v>1</v>
      </c>
      <c r="H137" s="3" t="s">
        <v>0</v>
      </c>
      <c r="I137" s="3">
        <v>74122000</v>
      </c>
    </row>
    <row r="138" spans="1:9" x14ac:dyDescent="0.2">
      <c r="A138" s="1" t="s">
        <v>9</v>
      </c>
      <c r="B138" s="3">
        <v>1032896</v>
      </c>
      <c r="C138" s="1" t="s">
        <v>747</v>
      </c>
      <c r="D138" s="99">
        <v>72.349999999999994</v>
      </c>
      <c r="E138" s="100">
        <v>91.16</v>
      </c>
      <c r="F138" s="3" t="s">
        <v>586</v>
      </c>
      <c r="G138" s="3">
        <v>1</v>
      </c>
      <c r="H138" s="3" t="s">
        <v>0</v>
      </c>
      <c r="I138" s="3">
        <v>74122000</v>
      </c>
    </row>
    <row r="139" spans="1:9" x14ac:dyDescent="0.2">
      <c r="A139" s="1" t="s">
        <v>11</v>
      </c>
      <c r="B139" s="3">
        <v>1070515</v>
      </c>
      <c r="C139" s="1" t="s">
        <v>748</v>
      </c>
      <c r="D139" s="99">
        <v>4.79</v>
      </c>
      <c r="E139" s="100">
        <v>6.04</v>
      </c>
      <c r="F139" s="3" t="s">
        <v>586</v>
      </c>
      <c r="G139" s="3">
        <v>10</v>
      </c>
      <c r="H139" s="3">
        <v>80</v>
      </c>
      <c r="I139" s="3">
        <v>74122000</v>
      </c>
    </row>
    <row r="140" spans="1:9" x14ac:dyDescent="0.2">
      <c r="A140" s="1" t="s">
        <v>11</v>
      </c>
      <c r="B140" s="3">
        <v>1070516</v>
      </c>
      <c r="C140" s="1" t="s">
        <v>749</v>
      </c>
      <c r="D140" s="99">
        <v>6.04</v>
      </c>
      <c r="E140" s="100">
        <v>7.61</v>
      </c>
      <c r="F140" s="3" t="s">
        <v>586</v>
      </c>
      <c r="G140" s="3">
        <v>15</v>
      </c>
      <c r="H140" s="3">
        <v>120</v>
      </c>
      <c r="I140" s="3">
        <v>74122000</v>
      </c>
    </row>
    <row r="141" spans="1:9" x14ac:dyDescent="0.2">
      <c r="A141" s="1" t="s">
        <v>11</v>
      </c>
      <c r="B141" s="3">
        <v>1070517</v>
      </c>
      <c r="C141" s="1" t="s">
        <v>750</v>
      </c>
      <c r="D141" s="99">
        <v>6.71</v>
      </c>
      <c r="E141" s="100">
        <v>8.4499999999999993</v>
      </c>
      <c r="F141" s="3" t="s">
        <v>586</v>
      </c>
      <c r="G141" s="3">
        <v>10</v>
      </c>
      <c r="H141" s="3">
        <v>80</v>
      </c>
      <c r="I141" s="3">
        <v>74122000</v>
      </c>
    </row>
    <row r="142" spans="1:9" x14ac:dyDescent="0.2">
      <c r="A142" s="1" t="s">
        <v>11</v>
      </c>
      <c r="B142" s="3">
        <v>1070518</v>
      </c>
      <c r="C142" s="1" t="s">
        <v>751</v>
      </c>
      <c r="D142" s="99">
        <v>10.3</v>
      </c>
      <c r="E142" s="100">
        <v>12.98</v>
      </c>
      <c r="F142" s="3" t="s">
        <v>586</v>
      </c>
      <c r="G142" s="3">
        <v>20</v>
      </c>
      <c r="H142" s="3">
        <v>80</v>
      </c>
      <c r="I142" s="3">
        <v>74122000</v>
      </c>
    </row>
    <row r="143" spans="1:9" x14ac:dyDescent="0.2">
      <c r="A143" s="1" t="s">
        <v>11</v>
      </c>
      <c r="B143" s="3">
        <v>1070519</v>
      </c>
      <c r="C143" s="1" t="s">
        <v>752</v>
      </c>
      <c r="D143" s="99">
        <v>8.15</v>
      </c>
      <c r="E143" s="100">
        <v>10.27</v>
      </c>
      <c r="F143" s="3" t="s">
        <v>586</v>
      </c>
      <c r="G143" s="3">
        <v>5</v>
      </c>
      <c r="H143" s="3">
        <v>40</v>
      </c>
      <c r="I143" s="3">
        <v>74122000</v>
      </c>
    </row>
    <row r="144" spans="1:9" x14ac:dyDescent="0.2">
      <c r="A144" s="1" t="s">
        <v>11</v>
      </c>
      <c r="B144" s="3">
        <v>1070520</v>
      </c>
      <c r="C144" s="1" t="s">
        <v>753</v>
      </c>
      <c r="D144" s="99">
        <v>12.16</v>
      </c>
      <c r="E144" s="100">
        <v>15.32</v>
      </c>
      <c r="F144" s="3" t="s">
        <v>586</v>
      </c>
      <c r="G144" s="3">
        <v>5</v>
      </c>
      <c r="H144" s="3">
        <v>40</v>
      </c>
      <c r="I144" s="3">
        <v>74122000</v>
      </c>
    </row>
    <row r="145" spans="1:9" x14ac:dyDescent="0.2">
      <c r="A145" s="1" t="s">
        <v>11</v>
      </c>
      <c r="B145" s="3">
        <v>1070521</v>
      </c>
      <c r="C145" s="1" t="s">
        <v>754</v>
      </c>
      <c r="D145" s="99">
        <v>15.33</v>
      </c>
      <c r="E145" s="100">
        <v>19.32</v>
      </c>
      <c r="F145" s="3" t="s">
        <v>586</v>
      </c>
      <c r="G145" s="3">
        <v>5</v>
      </c>
      <c r="H145" s="3">
        <v>40</v>
      </c>
      <c r="I145" s="3">
        <v>74122000</v>
      </c>
    </row>
    <row r="146" spans="1:9" x14ac:dyDescent="0.2">
      <c r="A146" s="1" t="s">
        <v>11</v>
      </c>
      <c r="B146" s="3">
        <v>1070522</v>
      </c>
      <c r="C146" s="1" t="s">
        <v>755</v>
      </c>
      <c r="D146" s="99">
        <v>18.2</v>
      </c>
      <c r="E146" s="100">
        <v>22.93</v>
      </c>
      <c r="F146" s="3" t="s">
        <v>586</v>
      </c>
      <c r="G146" s="3">
        <v>5</v>
      </c>
      <c r="H146" s="3">
        <v>20</v>
      </c>
      <c r="I146" s="3">
        <v>74122000</v>
      </c>
    </row>
    <row r="147" spans="1:9" x14ac:dyDescent="0.2">
      <c r="A147" s="1" t="s">
        <v>9</v>
      </c>
      <c r="B147" s="3">
        <v>1046903</v>
      </c>
      <c r="C147" s="1" t="s">
        <v>756</v>
      </c>
      <c r="D147" s="99">
        <v>25.46</v>
      </c>
      <c r="E147" s="100">
        <v>32.08</v>
      </c>
      <c r="F147" s="3" t="s">
        <v>586</v>
      </c>
      <c r="G147" s="3">
        <v>5</v>
      </c>
      <c r="H147" s="3" t="s">
        <v>0</v>
      </c>
      <c r="I147" s="3">
        <v>74122000</v>
      </c>
    </row>
    <row r="148" spans="1:9" x14ac:dyDescent="0.2">
      <c r="A148" s="1" t="s">
        <v>9</v>
      </c>
      <c r="B148" s="3">
        <v>1046904</v>
      </c>
      <c r="C148" s="1" t="s">
        <v>757</v>
      </c>
      <c r="D148" s="99">
        <v>21.22</v>
      </c>
      <c r="E148" s="100">
        <v>26.74</v>
      </c>
      <c r="F148" s="3" t="s">
        <v>586</v>
      </c>
      <c r="G148" s="3">
        <v>5</v>
      </c>
      <c r="H148" s="3" t="s">
        <v>0</v>
      </c>
      <c r="I148" s="3">
        <v>74122000</v>
      </c>
    </row>
    <row r="149" spans="1:9" x14ac:dyDescent="0.2">
      <c r="A149" s="1" t="s">
        <v>9</v>
      </c>
      <c r="B149" s="3">
        <v>1046907</v>
      </c>
      <c r="C149" s="1" t="s">
        <v>758</v>
      </c>
      <c r="D149" s="99">
        <v>27.14</v>
      </c>
      <c r="E149" s="100">
        <v>34.200000000000003</v>
      </c>
      <c r="F149" s="3" t="s">
        <v>586</v>
      </c>
      <c r="G149" s="3">
        <v>3</v>
      </c>
      <c r="H149" s="3" t="s">
        <v>0</v>
      </c>
      <c r="I149" s="3">
        <v>74122000</v>
      </c>
    </row>
    <row r="150" spans="1:9" x14ac:dyDescent="0.2">
      <c r="A150" s="1" t="s">
        <v>11</v>
      </c>
      <c r="B150" s="3">
        <v>1070523</v>
      </c>
      <c r="C150" s="1" t="s">
        <v>759</v>
      </c>
      <c r="D150" s="99">
        <v>5.27</v>
      </c>
      <c r="E150" s="100">
        <v>6.64</v>
      </c>
      <c r="F150" s="3" t="s">
        <v>586</v>
      </c>
      <c r="G150" s="3">
        <v>10</v>
      </c>
      <c r="H150" s="3">
        <v>80</v>
      </c>
      <c r="I150" s="3">
        <v>74122000</v>
      </c>
    </row>
    <row r="151" spans="1:9" x14ac:dyDescent="0.2">
      <c r="A151" s="1" t="s">
        <v>11</v>
      </c>
      <c r="B151" s="3">
        <v>1070524</v>
      </c>
      <c r="C151" s="1" t="s">
        <v>760</v>
      </c>
      <c r="D151" s="99">
        <v>7.19</v>
      </c>
      <c r="E151" s="100">
        <v>9.06</v>
      </c>
      <c r="F151" s="3" t="s">
        <v>586</v>
      </c>
      <c r="G151" s="3">
        <v>10</v>
      </c>
      <c r="H151" s="3">
        <v>80</v>
      </c>
      <c r="I151" s="3">
        <v>74122000</v>
      </c>
    </row>
    <row r="152" spans="1:9" x14ac:dyDescent="0.2">
      <c r="A152" s="1" t="s">
        <v>11</v>
      </c>
      <c r="B152" s="3">
        <v>1070525</v>
      </c>
      <c r="C152" s="1" t="s">
        <v>761</v>
      </c>
      <c r="D152" s="99">
        <v>11.26</v>
      </c>
      <c r="E152" s="100">
        <v>14.19</v>
      </c>
      <c r="F152" s="3" t="s">
        <v>586</v>
      </c>
      <c r="G152" s="3">
        <v>5</v>
      </c>
      <c r="H152" s="3">
        <v>40</v>
      </c>
      <c r="I152" s="3">
        <v>74122000</v>
      </c>
    </row>
    <row r="153" spans="1:9" x14ac:dyDescent="0.2">
      <c r="A153" s="1" t="s">
        <v>11</v>
      </c>
      <c r="B153" s="3">
        <v>1070526</v>
      </c>
      <c r="C153" s="1" t="s">
        <v>762</v>
      </c>
      <c r="D153" s="99">
        <v>14.85</v>
      </c>
      <c r="E153" s="100">
        <v>18.71</v>
      </c>
      <c r="F153" s="3" t="s">
        <v>586</v>
      </c>
      <c r="G153" s="3">
        <v>5</v>
      </c>
      <c r="H153" s="3">
        <v>20</v>
      </c>
      <c r="I153" s="3">
        <v>74122000</v>
      </c>
    </row>
    <row r="154" spans="1:9" x14ac:dyDescent="0.2">
      <c r="A154" s="1" t="s">
        <v>9</v>
      </c>
      <c r="B154" s="3">
        <v>1046908</v>
      </c>
      <c r="C154" s="1" t="s">
        <v>110</v>
      </c>
      <c r="D154" s="99">
        <v>27.14</v>
      </c>
      <c r="E154" s="100">
        <v>34.200000000000003</v>
      </c>
      <c r="F154" s="3" t="s">
        <v>586</v>
      </c>
      <c r="G154" s="3">
        <v>5</v>
      </c>
      <c r="H154" s="3" t="s">
        <v>0</v>
      </c>
      <c r="I154" s="3">
        <v>74122000</v>
      </c>
    </row>
    <row r="155" spans="1:9" x14ac:dyDescent="0.2">
      <c r="A155" s="1" t="s">
        <v>9</v>
      </c>
      <c r="B155" s="3">
        <v>1046911</v>
      </c>
      <c r="C155" s="1" t="s">
        <v>111</v>
      </c>
      <c r="D155" s="99">
        <v>36.020000000000003</v>
      </c>
      <c r="E155" s="100">
        <v>45.39</v>
      </c>
      <c r="F155" s="3" t="s">
        <v>586</v>
      </c>
      <c r="G155" s="3">
        <v>3</v>
      </c>
      <c r="H155" s="3" t="s">
        <v>0</v>
      </c>
      <c r="I155" s="3">
        <v>74122000</v>
      </c>
    </row>
    <row r="156" spans="1:9" x14ac:dyDescent="0.2">
      <c r="A156" s="1" t="s">
        <v>11</v>
      </c>
      <c r="B156" s="3">
        <v>1070527</v>
      </c>
      <c r="C156" s="1" t="s">
        <v>87</v>
      </c>
      <c r="D156" s="99">
        <v>9.09</v>
      </c>
      <c r="E156" s="100">
        <v>11.45</v>
      </c>
      <c r="F156" s="3" t="s">
        <v>586</v>
      </c>
      <c r="G156" s="3">
        <v>10</v>
      </c>
      <c r="H156" s="3">
        <v>80</v>
      </c>
      <c r="I156" s="3">
        <v>74122000</v>
      </c>
    </row>
    <row r="157" spans="1:9" x14ac:dyDescent="0.2">
      <c r="A157" s="1" t="s">
        <v>11</v>
      </c>
      <c r="B157" s="3">
        <v>1070528</v>
      </c>
      <c r="C157" s="1" t="s">
        <v>88</v>
      </c>
      <c r="D157" s="99">
        <v>10.33</v>
      </c>
      <c r="E157" s="100">
        <v>13.02</v>
      </c>
      <c r="F157" s="3" t="s">
        <v>586</v>
      </c>
      <c r="G157" s="3">
        <v>10</v>
      </c>
      <c r="H157" s="3">
        <v>80</v>
      </c>
      <c r="I157" s="3">
        <v>74122000</v>
      </c>
    </row>
    <row r="158" spans="1:9" x14ac:dyDescent="0.2">
      <c r="A158" s="1" t="s">
        <v>11</v>
      </c>
      <c r="B158" s="3">
        <v>1070529</v>
      </c>
      <c r="C158" s="1" t="s">
        <v>89</v>
      </c>
      <c r="D158" s="99">
        <v>14.89</v>
      </c>
      <c r="E158" s="100">
        <v>18.760000000000002</v>
      </c>
      <c r="F158" s="3" t="s">
        <v>586</v>
      </c>
      <c r="G158" s="3">
        <v>5</v>
      </c>
      <c r="H158" s="3">
        <v>40</v>
      </c>
      <c r="I158" s="3">
        <v>74122000</v>
      </c>
    </row>
    <row r="159" spans="1:9" x14ac:dyDescent="0.2">
      <c r="A159" s="1" t="s">
        <v>11</v>
      </c>
      <c r="B159" s="3">
        <v>1070530</v>
      </c>
      <c r="C159" s="1" t="s">
        <v>90</v>
      </c>
      <c r="D159" s="99">
        <v>18.25</v>
      </c>
      <c r="E159" s="100">
        <v>23</v>
      </c>
      <c r="F159" s="3" t="s">
        <v>586</v>
      </c>
      <c r="G159" s="3">
        <v>5</v>
      </c>
      <c r="H159" s="3">
        <v>20</v>
      </c>
      <c r="I159" s="3">
        <v>74122000</v>
      </c>
    </row>
    <row r="160" spans="1:9" x14ac:dyDescent="0.2">
      <c r="A160" s="1" t="s">
        <v>11</v>
      </c>
      <c r="B160" s="3">
        <v>1070531</v>
      </c>
      <c r="C160" s="1" t="s">
        <v>763</v>
      </c>
      <c r="D160" s="99">
        <v>5.27</v>
      </c>
      <c r="E160" s="100">
        <v>6.64</v>
      </c>
      <c r="F160" s="3" t="s">
        <v>586</v>
      </c>
      <c r="G160" s="3">
        <v>10</v>
      </c>
      <c r="H160" s="3">
        <v>80</v>
      </c>
      <c r="I160" s="3">
        <v>74122000</v>
      </c>
    </row>
    <row r="161" spans="1:9" x14ac:dyDescent="0.2">
      <c r="A161" s="1" t="s">
        <v>11</v>
      </c>
      <c r="B161" s="3">
        <v>1070532</v>
      </c>
      <c r="C161" s="1" t="s">
        <v>764</v>
      </c>
      <c r="D161" s="99">
        <v>5.27</v>
      </c>
      <c r="E161" s="100">
        <v>6.64</v>
      </c>
      <c r="F161" s="3" t="s">
        <v>586</v>
      </c>
      <c r="G161" s="3">
        <v>10</v>
      </c>
      <c r="H161" s="3">
        <v>80</v>
      </c>
      <c r="I161" s="3">
        <v>74122000</v>
      </c>
    </row>
    <row r="162" spans="1:9" x14ac:dyDescent="0.2">
      <c r="A162" s="1" t="s">
        <v>11</v>
      </c>
      <c r="B162" s="3">
        <v>1070533</v>
      </c>
      <c r="C162" s="1" t="s">
        <v>765</v>
      </c>
      <c r="D162" s="99">
        <v>7.19</v>
      </c>
      <c r="E162" s="100">
        <v>9.06</v>
      </c>
      <c r="F162" s="3" t="s">
        <v>586</v>
      </c>
      <c r="G162" s="3">
        <v>10</v>
      </c>
      <c r="H162" s="3">
        <v>80</v>
      </c>
      <c r="I162" s="3">
        <v>74122000</v>
      </c>
    </row>
    <row r="163" spans="1:9" x14ac:dyDescent="0.2">
      <c r="A163" s="1" t="s">
        <v>11</v>
      </c>
      <c r="B163" s="3">
        <v>1070534</v>
      </c>
      <c r="C163" s="1" t="s">
        <v>766</v>
      </c>
      <c r="D163" s="99">
        <v>7.66</v>
      </c>
      <c r="E163" s="100">
        <v>9.65</v>
      </c>
      <c r="F163" s="3" t="s">
        <v>586</v>
      </c>
      <c r="G163" s="3">
        <v>10</v>
      </c>
      <c r="H163" s="3">
        <v>80</v>
      </c>
      <c r="I163" s="3">
        <v>74122000</v>
      </c>
    </row>
    <row r="164" spans="1:9" x14ac:dyDescent="0.2">
      <c r="A164" s="1" t="s">
        <v>11</v>
      </c>
      <c r="B164" s="3">
        <v>1070535</v>
      </c>
      <c r="C164" s="1" t="s">
        <v>767</v>
      </c>
      <c r="D164" s="99">
        <v>9.34</v>
      </c>
      <c r="E164" s="100">
        <v>11.77</v>
      </c>
      <c r="F164" s="3" t="s">
        <v>586</v>
      </c>
      <c r="G164" s="3">
        <v>5</v>
      </c>
      <c r="H164" s="3">
        <v>40</v>
      </c>
      <c r="I164" s="3">
        <v>74122000</v>
      </c>
    </row>
    <row r="165" spans="1:9" x14ac:dyDescent="0.2">
      <c r="A165" s="1" t="s">
        <v>11</v>
      </c>
      <c r="B165" s="3">
        <v>1070536</v>
      </c>
      <c r="C165" s="1" t="s">
        <v>768</v>
      </c>
      <c r="D165" s="99">
        <v>12.45</v>
      </c>
      <c r="E165" s="100">
        <v>15.69</v>
      </c>
      <c r="F165" s="3" t="s">
        <v>586</v>
      </c>
      <c r="G165" s="3">
        <v>5</v>
      </c>
      <c r="H165" s="3">
        <v>40</v>
      </c>
      <c r="I165" s="3">
        <v>74122000</v>
      </c>
    </row>
    <row r="166" spans="1:9" x14ac:dyDescent="0.2">
      <c r="A166" s="1" t="s">
        <v>11</v>
      </c>
      <c r="B166" s="3">
        <v>1070537</v>
      </c>
      <c r="C166" s="1" t="s">
        <v>769</v>
      </c>
      <c r="D166" s="99">
        <v>14.37</v>
      </c>
      <c r="E166" s="100">
        <v>18.11</v>
      </c>
      <c r="F166" s="3" t="s">
        <v>586</v>
      </c>
      <c r="G166" s="3">
        <v>5</v>
      </c>
      <c r="H166" s="3">
        <v>20</v>
      </c>
      <c r="I166" s="3">
        <v>74122000</v>
      </c>
    </row>
    <row r="167" spans="1:9" x14ac:dyDescent="0.2">
      <c r="A167" s="1" t="s">
        <v>9</v>
      </c>
      <c r="B167" s="3">
        <v>1046909</v>
      </c>
      <c r="C167" s="1" t="s">
        <v>770</v>
      </c>
      <c r="D167" s="99">
        <v>37.01</v>
      </c>
      <c r="E167" s="100">
        <v>46.63</v>
      </c>
      <c r="F167" s="3" t="s">
        <v>586</v>
      </c>
      <c r="G167" s="3">
        <v>5</v>
      </c>
      <c r="H167" s="3" t="s">
        <v>0</v>
      </c>
      <c r="I167" s="3">
        <v>74122000</v>
      </c>
    </row>
    <row r="168" spans="1:9" x14ac:dyDescent="0.2">
      <c r="A168" s="1" t="s">
        <v>11</v>
      </c>
      <c r="B168" s="3">
        <v>1070538</v>
      </c>
      <c r="C168" s="1" t="s">
        <v>771</v>
      </c>
      <c r="D168" s="99">
        <v>7.01</v>
      </c>
      <c r="E168" s="100">
        <v>8.83</v>
      </c>
      <c r="F168" s="3" t="s">
        <v>586</v>
      </c>
      <c r="G168" s="3">
        <v>1</v>
      </c>
      <c r="H168" s="3">
        <v>20</v>
      </c>
      <c r="I168" s="3">
        <v>74122000</v>
      </c>
    </row>
    <row r="169" spans="1:9" x14ac:dyDescent="0.2">
      <c r="A169" s="1" t="s">
        <v>11</v>
      </c>
      <c r="B169" s="3">
        <v>1070539</v>
      </c>
      <c r="C169" s="1" t="s">
        <v>772</v>
      </c>
      <c r="D169" s="99">
        <v>5.27</v>
      </c>
      <c r="E169" s="100">
        <v>6.64</v>
      </c>
      <c r="F169" s="3" t="s">
        <v>586</v>
      </c>
      <c r="G169" s="3">
        <v>10</v>
      </c>
      <c r="H169" s="3">
        <v>80</v>
      </c>
      <c r="I169" s="3">
        <v>74122000</v>
      </c>
    </row>
    <row r="170" spans="1:9" x14ac:dyDescent="0.2">
      <c r="A170" s="1" t="s">
        <v>11</v>
      </c>
      <c r="B170" s="3">
        <v>1070540</v>
      </c>
      <c r="C170" s="1" t="s">
        <v>773</v>
      </c>
      <c r="D170" s="99">
        <v>8.1300000000000008</v>
      </c>
      <c r="E170" s="100">
        <v>10.24</v>
      </c>
      <c r="F170" s="3" t="s">
        <v>586</v>
      </c>
      <c r="G170" s="3">
        <v>10</v>
      </c>
      <c r="H170" s="3">
        <v>80</v>
      </c>
      <c r="I170" s="3">
        <v>74122000</v>
      </c>
    </row>
    <row r="171" spans="1:9" x14ac:dyDescent="0.2">
      <c r="A171" s="1" t="s">
        <v>11</v>
      </c>
      <c r="B171" s="3">
        <v>1070541</v>
      </c>
      <c r="C171" s="1" t="s">
        <v>774</v>
      </c>
      <c r="D171" s="99">
        <v>8.1300000000000008</v>
      </c>
      <c r="E171" s="100">
        <v>10.24</v>
      </c>
      <c r="F171" s="3" t="s">
        <v>586</v>
      </c>
      <c r="G171" s="3">
        <v>10</v>
      </c>
      <c r="H171" s="3">
        <v>40</v>
      </c>
      <c r="I171" s="3">
        <v>74122000</v>
      </c>
    </row>
    <row r="172" spans="1:9" x14ac:dyDescent="0.2">
      <c r="A172" s="1" t="s">
        <v>11</v>
      </c>
      <c r="B172" s="3">
        <v>1070542</v>
      </c>
      <c r="C172" s="1" t="s">
        <v>775</v>
      </c>
      <c r="D172" s="99">
        <v>13.18</v>
      </c>
      <c r="E172" s="100">
        <v>16.61</v>
      </c>
      <c r="F172" s="3" t="s">
        <v>586</v>
      </c>
      <c r="G172" s="3">
        <v>5</v>
      </c>
      <c r="H172" s="3">
        <v>20</v>
      </c>
      <c r="I172" s="3">
        <v>74122000</v>
      </c>
    </row>
    <row r="173" spans="1:9" x14ac:dyDescent="0.2">
      <c r="A173" s="1" t="s">
        <v>11</v>
      </c>
      <c r="B173" s="3">
        <v>1070543</v>
      </c>
      <c r="C173" s="1" t="s">
        <v>776</v>
      </c>
      <c r="D173" s="99">
        <v>13.18</v>
      </c>
      <c r="E173" s="100">
        <v>16.61</v>
      </c>
      <c r="F173" s="3" t="s">
        <v>586</v>
      </c>
      <c r="G173" s="3">
        <v>5</v>
      </c>
      <c r="H173" s="3">
        <v>20</v>
      </c>
      <c r="I173" s="3">
        <v>74122000</v>
      </c>
    </row>
    <row r="174" spans="1:9" x14ac:dyDescent="0.2">
      <c r="A174" s="1" t="s">
        <v>11</v>
      </c>
      <c r="B174" s="3">
        <v>1070544</v>
      </c>
      <c r="C174" s="1" t="s">
        <v>777</v>
      </c>
      <c r="D174" s="99">
        <v>16.170000000000002</v>
      </c>
      <c r="E174" s="100">
        <v>20.37</v>
      </c>
      <c r="F174" s="3" t="s">
        <v>586</v>
      </c>
      <c r="G174" s="3">
        <v>5</v>
      </c>
      <c r="H174" s="3">
        <v>20</v>
      </c>
      <c r="I174" s="3">
        <v>74122000</v>
      </c>
    </row>
    <row r="175" spans="1:9" x14ac:dyDescent="0.2">
      <c r="A175" s="1" t="s">
        <v>9</v>
      </c>
      <c r="B175" s="3">
        <v>1046910</v>
      </c>
      <c r="C175" s="1" t="s">
        <v>778</v>
      </c>
      <c r="D175" s="99">
        <v>39.479999999999997</v>
      </c>
      <c r="E175" s="100">
        <v>49.74</v>
      </c>
      <c r="F175" s="3" t="s">
        <v>586</v>
      </c>
      <c r="G175" s="3">
        <v>5</v>
      </c>
      <c r="H175" s="3" t="s">
        <v>0</v>
      </c>
      <c r="I175" s="3">
        <v>74122000</v>
      </c>
    </row>
    <row r="176" spans="1:9" x14ac:dyDescent="0.2">
      <c r="A176" s="1" t="s">
        <v>9</v>
      </c>
      <c r="B176" s="3">
        <v>1046912</v>
      </c>
      <c r="C176" s="1" t="s">
        <v>779</v>
      </c>
      <c r="D176" s="99">
        <v>46.89</v>
      </c>
      <c r="E176" s="100">
        <v>59.08</v>
      </c>
      <c r="F176" s="3" t="s">
        <v>586</v>
      </c>
      <c r="G176" s="3">
        <v>3</v>
      </c>
      <c r="H176" s="3" t="s">
        <v>0</v>
      </c>
      <c r="I176" s="3">
        <v>74122000</v>
      </c>
    </row>
    <row r="177" spans="1:9" x14ac:dyDescent="0.2">
      <c r="A177" s="1" t="s">
        <v>11</v>
      </c>
      <c r="B177" s="3">
        <v>1070545</v>
      </c>
      <c r="C177" s="1" t="s">
        <v>780</v>
      </c>
      <c r="D177" s="99">
        <v>11.26</v>
      </c>
      <c r="E177" s="100">
        <v>14.19</v>
      </c>
      <c r="F177" s="3" t="s">
        <v>586</v>
      </c>
      <c r="G177" s="3">
        <v>5</v>
      </c>
      <c r="H177" s="3">
        <v>20</v>
      </c>
      <c r="I177" s="3">
        <v>74122000</v>
      </c>
    </row>
    <row r="178" spans="1:9" x14ac:dyDescent="0.2">
      <c r="A178" s="1" t="s">
        <v>11</v>
      </c>
      <c r="B178" s="3">
        <v>1070546</v>
      </c>
      <c r="C178" s="1" t="s">
        <v>781</v>
      </c>
      <c r="D178" s="99">
        <v>14.85</v>
      </c>
      <c r="E178" s="100">
        <v>18.71</v>
      </c>
      <c r="F178" s="3" t="s">
        <v>586</v>
      </c>
      <c r="G178" s="3">
        <v>5</v>
      </c>
      <c r="H178" s="3">
        <v>20</v>
      </c>
      <c r="I178" s="3">
        <v>74122000</v>
      </c>
    </row>
    <row r="179" spans="1:9" x14ac:dyDescent="0.2">
      <c r="A179" s="1" t="s">
        <v>9</v>
      </c>
      <c r="B179" s="3">
        <v>1046913</v>
      </c>
      <c r="C179" s="1" t="s">
        <v>112</v>
      </c>
      <c r="D179" s="99">
        <v>32.57</v>
      </c>
      <c r="E179" s="100">
        <v>41.04</v>
      </c>
      <c r="F179" s="3" t="s">
        <v>586</v>
      </c>
      <c r="G179" s="3">
        <v>5</v>
      </c>
      <c r="H179" s="3" t="s">
        <v>0</v>
      </c>
      <c r="I179" s="3">
        <v>74122000</v>
      </c>
    </row>
    <row r="180" spans="1:9" x14ac:dyDescent="0.2">
      <c r="A180" s="1" t="s">
        <v>9</v>
      </c>
      <c r="B180" s="3">
        <v>1046914</v>
      </c>
      <c r="C180" s="1" t="s">
        <v>113</v>
      </c>
      <c r="D180" s="99">
        <v>43.22</v>
      </c>
      <c r="E180" s="100">
        <v>54.46</v>
      </c>
      <c r="F180" s="3" t="s">
        <v>586</v>
      </c>
      <c r="G180" s="3">
        <v>3</v>
      </c>
      <c r="H180" s="3" t="s">
        <v>0</v>
      </c>
      <c r="I180" s="3">
        <v>74122000</v>
      </c>
    </row>
    <row r="181" spans="1:9" x14ac:dyDescent="0.2">
      <c r="A181" s="1" t="s">
        <v>11</v>
      </c>
      <c r="B181" s="3">
        <v>1070547</v>
      </c>
      <c r="C181" s="1" t="s">
        <v>782</v>
      </c>
      <c r="D181" s="99">
        <v>4.07</v>
      </c>
      <c r="E181" s="100">
        <v>5.13</v>
      </c>
      <c r="F181" s="3" t="s">
        <v>586</v>
      </c>
      <c r="G181" s="3">
        <v>10</v>
      </c>
      <c r="H181" s="3">
        <v>80</v>
      </c>
      <c r="I181" s="3">
        <v>74122000</v>
      </c>
    </row>
    <row r="182" spans="1:9" x14ac:dyDescent="0.2">
      <c r="A182" s="1" t="s">
        <v>11</v>
      </c>
      <c r="B182" s="3">
        <v>1070548</v>
      </c>
      <c r="C182" s="1" t="s">
        <v>783</v>
      </c>
      <c r="D182" s="99">
        <v>5.77</v>
      </c>
      <c r="E182" s="100">
        <v>7.27</v>
      </c>
      <c r="F182" s="3" t="s">
        <v>586</v>
      </c>
      <c r="G182" s="3">
        <v>10</v>
      </c>
      <c r="H182" s="3">
        <v>80</v>
      </c>
      <c r="I182" s="3">
        <v>74122000</v>
      </c>
    </row>
    <row r="183" spans="1:9" x14ac:dyDescent="0.2">
      <c r="A183" s="1" t="s">
        <v>11</v>
      </c>
      <c r="B183" s="3">
        <v>1070549</v>
      </c>
      <c r="C183" s="1" t="s">
        <v>784</v>
      </c>
      <c r="D183" s="99">
        <v>9.06</v>
      </c>
      <c r="E183" s="100">
        <v>11.42</v>
      </c>
      <c r="F183" s="3" t="s">
        <v>586</v>
      </c>
      <c r="G183" s="3">
        <v>5</v>
      </c>
      <c r="H183" s="3">
        <v>40</v>
      </c>
      <c r="I183" s="3">
        <v>74122000</v>
      </c>
    </row>
    <row r="184" spans="1:9" x14ac:dyDescent="0.2">
      <c r="A184" s="1" t="s">
        <v>11</v>
      </c>
      <c r="B184" s="3">
        <v>1070550</v>
      </c>
      <c r="C184" s="1" t="s">
        <v>785</v>
      </c>
      <c r="D184" s="99">
        <v>11.26</v>
      </c>
      <c r="E184" s="100">
        <v>14.19</v>
      </c>
      <c r="F184" s="3" t="s">
        <v>586</v>
      </c>
      <c r="G184" s="3">
        <v>5</v>
      </c>
      <c r="H184" s="3">
        <v>40</v>
      </c>
      <c r="I184" s="3">
        <v>74122000</v>
      </c>
    </row>
    <row r="185" spans="1:9" x14ac:dyDescent="0.2">
      <c r="A185" s="1" t="s">
        <v>9</v>
      </c>
      <c r="B185" s="3">
        <v>1046932</v>
      </c>
      <c r="C185" s="1" t="s">
        <v>114</v>
      </c>
      <c r="D185" s="99">
        <v>17.27</v>
      </c>
      <c r="E185" s="100">
        <v>21.76</v>
      </c>
      <c r="F185" s="3" t="s">
        <v>586</v>
      </c>
      <c r="G185" s="3">
        <v>5</v>
      </c>
      <c r="H185" s="3" t="s">
        <v>0</v>
      </c>
      <c r="I185" s="3">
        <v>74122000</v>
      </c>
    </row>
    <row r="186" spans="1:9" x14ac:dyDescent="0.2">
      <c r="A186" s="1" t="s">
        <v>9</v>
      </c>
      <c r="B186" s="3">
        <v>1046935</v>
      </c>
      <c r="C186" s="1" t="s">
        <v>115</v>
      </c>
      <c r="D186" s="99">
        <v>24.68</v>
      </c>
      <c r="E186" s="100">
        <v>31.1</v>
      </c>
      <c r="F186" s="3" t="s">
        <v>586</v>
      </c>
      <c r="G186" s="3">
        <v>3</v>
      </c>
      <c r="H186" s="3" t="s">
        <v>0</v>
      </c>
      <c r="I186" s="3">
        <v>74122000</v>
      </c>
    </row>
    <row r="187" spans="1:9" x14ac:dyDescent="0.2">
      <c r="A187" s="1" t="s">
        <v>11</v>
      </c>
      <c r="B187" s="3">
        <v>1070552</v>
      </c>
      <c r="C187" s="1" t="s">
        <v>786</v>
      </c>
      <c r="D187" s="99">
        <v>5.27</v>
      </c>
      <c r="E187" s="100">
        <v>6.64</v>
      </c>
      <c r="F187" s="3" t="s">
        <v>586</v>
      </c>
      <c r="G187" s="3">
        <v>10</v>
      </c>
      <c r="H187" s="3">
        <v>80</v>
      </c>
      <c r="I187" s="3">
        <v>74122000</v>
      </c>
    </row>
    <row r="188" spans="1:9" x14ac:dyDescent="0.2">
      <c r="A188" s="1" t="s">
        <v>11</v>
      </c>
      <c r="B188" s="3">
        <v>1070553</v>
      </c>
      <c r="C188" s="1" t="s">
        <v>787</v>
      </c>
      <c r="D188" s="99">
        <v>8.15</v>
      </c>
      <c r="E188" s="100">
        <v>10.27</v>
      </c>
      <c r="F188" s="3" t="s">
        <v>586</v>
      </c>
      <c r="G188" s="3">
        <v>5</v>
      </c>
      <c r="H188" s="3">
        <v>40</v>
      </c>
      <c r="I188" s="3">
        <v>74122000</v>
      </c>
    </row>
    <row r="189" spans="1:9" x14ac:dyDescent="0.2">
      <c r="A189" s="1" t="s">
        <v>11</v>
      </c>
      <c r="B189" s="3">
        <v>1070554</v>
      </c>
      <c r="C189" s="1" t="s">
        <v>788</v>
      </c>
      <c r="D189" s="99">
        <v>9.34</v>
      </c>
      <c r="E189" s="100">
        <v>11.77</v>
      </c>
      <c r="F189" s="3" t="s">
        <v>586</v>
      </c>
      <c r="G189" s="3">
        <v>5</v>
      </c>
      <c r="H189" s="3">
        <v>40</v>
      </c>
      <c r="I189" s="3">
        <v>74122000</v>
      </c>
    </row>
    <row r="190" spans="1:9" x14ac:dyDescent="0.2">
      <c r="A190" s="1" t="s">
        <v>11</v>
      </c>
      <c r="B190" s="3">
        <v>1070555</v>
      </c>
      <c r="C190" s="1" t="s">
        <v>789</v>
      </c>
      <c r="D190" s="99">
        <v>11.26</v>
      </c>
      <c r="E190" s="100">
        <v>14.19</v>
      </c>
      <c r="F190" s="3" t="s">
        <v>586</v>
      </c>
      <c r="G190" s="3">
        <v>5</v>
      </c>
      <c r="H190" s="3">
        <v>40</v>
      </c>
      <c r="I190" s="3">
        <v>74122000</v>
      </c>
    </row>
    <row r="191" spans="1:9" x14ac:dyDescent="0.2">
      <c r="A191" s="1" t="s">
        <v>11</v>
      </c>
      <c r="B191" s="3">
        <v>1070556</v>
      </c>
      <c r="C191" s="1" t="s">
        <v>790</v>
      </c>
      <c r="D191" s="99">
        <v>11.26</v>
      </c>
      <c r="E191" s="100">
        <v>14.19</v>
      </c>
      <c r="F191" s="3" t="s">
        <v>586</v>
      </c>
      <c r="G191" s="3">
        <v>5</v>
      </c>
      <c r="H191" s="3">
        <v>40</v>
      </c>
      <c r="I191" s="3">
        <v>74122000</v>
      </c>
    </row>
    <row r="192" spans="1:9" x14ac:dyDescent="0.2">
      <c r="A192" s="1" t="s">
        <v>9</v>
      </c>
      <c r="B192" s="3">
        <v>1046930</v>
      </c>
      <c r="C192" s="1" t="s">
        <v>116</v>
      </c>
      <c r="D192" s="99">
        <v>16.77</v>
      </c>
      <c r="E192" s="100">
        <v>21.13</v>
      </c>
      <c r="F192" s="3" t="s">
        <v>586</v>
      </c>
      <c r="G192" s="3">
        <v>5</v>
      </c>
      <c r="H192" s="3" t="s">
        <v>0</v>
      </c>
      <c r="I192" s="3">
        <v>74122000</v>
      </c>
    </row>
    <row r="193" spans="1:9" x14ac:dyDescent="0.2">
      <c r="A193" s="1" t="s">
        <v>9</v>
      </c>
      <c r="B193" s="3">
        <v>1046931</v>
      </c>
      <c r="C193" s="1" t="s">
        <v>117</v>
      </c>
      <c r="D193" s="99">
        <v>17.27</v>
      </c>
      <c r="E193" s="100">
        <v>21.76</v>
      </c>
      <c r="F193" s="3" t="s">
        <v>586</v>
      </c>
      <c r="G193" s="3">
        <v>5</v>
      </c>
      <c r="H193" s="3" t="s">
        <v>0</v>
      </c>
      <c r="I193" s="3">
        <v>74122000</v>
      </c>
    </row>
    <row r="194" spans="1:9" x14ac:dyDescent="0.2">
      <c r="A194" s="1" t="s">
        <v>9</v>
      </c>
      <c r="B194" s="3">
        <v>1046933</v>
      </c>
      <c r="C194" s="1" t="s">
        <v>118</v>
      </c>
      <c r="D194" s="99">
        <v>23.69</v>
      </c>
      <c r="E194" s="100">
        <v>29.85</v>
      </c>
      <c r="F194" s="3" t="s">
        <v>586</v>
      </c>
      <c r="G194" s="3">
        <v>3</v>
      </c>
      <c r="H194" s="3" t="s">
        <v>0</v>
      </c>
      <c r="I194" s="3">
        <v>74122000</v>
      </c>
    </row>
    <row r="195" spans="1:9" x14ac:dyDescent="0.2">
      <c r="A195" s="1" t="s">
        <v>9</v>
      </c>
      <c r="B195" s="3">
        <v>1046934</v>
      </c>
      <c r="C195" s="1" t="s">
        <v>119</v>
      </c>
      <c r="D195" s="99">
        <v>24.42</v>
      </c>
      <c r="E195" s="100">
        <v>30.77</v>
      </c>
      <c r="F195" s="3" t="s">
        <v>586</v>
      </c>
      <c r="G195" s="3">
        <v>3</v>
      </c>
      <c r="H195" s="3" t="s">
        <v>0</v>
      </c>
      <c r="I195" s="3">
        <v>74122000</v>
      </c>
    </row>
    <row r="196" spans="1:9" x14ac:dyDescent="0.2">
      <c r="A196" s="1" t="s">
        <v>11</v>
      </c>
      <c r="B196" s="3">
        <v>1070560</v>
      </c>
      <c r="C196" s="1" t="s">
        <v>791</v>
      </c>
      <c r="D196" s="99">
        <v>6.71</v>
      </c>
      <c r="E196" s="100">
        <v>8.4499999999999993</v>
      </c>
      <c r="F196" s="3" t="s">
        <v>586</v>
      </c>
      <c r="G196" s="3">
        <v>10</v>
      </c>
      <c r="H196" s="3">
        <v>80</v>
      </c>
      <c r="I196" s="3">
        <v>74122000</v>
      </c>
    </row>
    <row r="197" spans="1:9" x14ac:dyDescent="0.2">
      <c r="A197" s="1" t="s">
        <v>11</v>
      </c>
      <c r="B197" s="3">
        <v>1070561</v>
      </c>
      <c r="C197" s="1" t="s">
        <v>792</v>
      </c>
      <c r="D197" s="99">
        <v>9.7899999999999991</v>
      </c>
      <c r="E197" s="100">
        <v>12.34</v>
      </c>
      <c r="F197" s="3" t="s">
        <v>586</v>
      </c>
      <c r="G197" s="3">
        <v>10</v>
      </c>
      <c r="H197" s="3">
        <v>40</v>
      </c>
      <c r="I197" s="3">
        <v>74122000</v>
      </c>
    </row>
    <row r="198" spans="1:9" x14ac:dyDescent="0.2">
      <c r="A198" s="1" t="s">
        <v>11</v>
      </c>
      <c r="B198" s="3">
        <v>1070562</v>
      </c>
      <c r="C198" s="1" t="s">
        <v>793</v>
      </c>
      <c r="D198" s="99">
        <v>13.89</v>
      </c>
      <c r="E198" s="100">
        <v>17.5</v>
      </c>
      <c r="F198" s="3" t="s">
        <v>586</v>
      </c>
      <c r="G198" s="3">
        <v>5</v>
      </c>
      <c r="H198" s="3">
        <v>20</v>
      </c>
      <c r="I198" s="3">
        <v>74122000</v>
      </c>
    </row>
    <row r="199" spans="1:9" x14ac:dyDescent="0.2">
      <c r="A199" s="1" t="s">
        <v>11</v>
      </c>
      <c r="B199" s="3">
        <v>1070563</v>
      </c>
      <c r="C199" s="1" t="s">
        <v>794</v>
      </c>
      <c r="D199" s="99">
        <v>20.12</v>
      </c>
      <c r="E199" s="100">
        <v>25.35</v>
      </c>
      <c r="F199" s="3" t="s">
        <v>586</v>
      </c>
      <c r="G199" s="3">
        <v>5</v>
      </c>
      <c r="H199" s="3">
        <v>20</v>
      </c>
      <c r="I199" s="3">
        <v>74122000</v>
      </c>
    </row>
    <row r="200" spans="1:9" x14ac:dyDescent="0.2">
      <c r="A200" s="1" t="s">
        <v>9</v>
      </c>
      <c r="B200" s="3">
        <v>1046921</v>
      </c>
      <c r="C200" s="1" t="s">
        <v>120</v>
      </c>
      <c r="D200" s="99">
        <v>37.01</v>
      </c>
      <c r="E200" s="100">
        <v>46.63</v>
      </c>
      <c r="F200" s="3" t="s">
        <v>586</v>
      </c>
      <c r="G200" s="3">
        <v>5</v>
      </c>
      <c r="H200" s="3" t="s">
        <v>0</v>
      </c>
      <c r="I200" s="3">
        <v>74122000</v>
      </c>
    </row>
    <row r="201" spans="1:9" x14ac:dyDescent="0.2">
      <c r="A201" s="1" t="s">
        <v>9</v>
      </c>
      <c r="B201" s="3">
        <v>1046928</v>
      </c>
      <c r="C201" s="1" t="s">
        <v>121</v>
      </c>
      <c r="D201" s="99">
        <v>49.35</v>
      </c>
      <c r="E201" s="100">
        <v>62.18</v>
      </c>
      <c r="F201" s="3" t="s">
        <v>586</v>
      </c>
      <c r="G201" s="3">
        <v>3</v>
      </c>
      <c r="H201" s="3" t="s">
        <v>0</v>
      </c>
      <c r="I201" s="3">
        <v>74122000</v>
      </c>
    </row>
    <row r="202" spans="1:9" x14ac:dyDescent="0.2">
      <c r="A202" s="1" t="s">
        <v>11</v>
      </c>
      <c r="B202" s="3">
        <v>1070566</v>
      </c>
      <c r="C202" s="1" t="s">
        <v>795</v>
      </c>
      <c r="D202" s="99">
        <v>9.11</v>
      </c>
      <c r="E202" s="100">
        <v>11.48</v>
      </c>
      <c r="F202" s="3" t="s">
        <v>586</v>
      </c>
      <c r="G202" s="3">
        <v>10</v>
      </c>
      <c r="H202" s="3">
        <v>80</v>
      </c>
      <c r="I202" s="3">
        <v>74122000</v>
      </c>
    </row>
    <row r="203" spans="1:9" x14ac:dyDescent="0.2">
      <c r="A203" s="1" t="s">
        <v>11</v>
      </c>
      <c r="B203" s="3">
        <v>1070567</v>
      </c>
      <c r="C203" s="1" t="s">
        <v>796</v>
      </c>
      <c r="D203" s="99">
        <v>9.7899999999999991</v>
      </c>
      <c r="E203" s="100">
        <v>12.34</v>
      </c>
      <c r="F203" s="3" t="s">
        <v>586</v>
      </c>
      <c r="G203" s="3">
        <v>10</v>
      </c>
      <c r="H203" s="3">
        <v>40</v>
      </c>
      <c r="I203" s="3">
        <v>74122000</v>
      </c>
    </row>
    <row r="204" spans="1:9" x14ac:dyDescent="0.2">
      <c r="A204" s="1" t="s">
        <v>11</v>
      </c>
      <c r="B204" s="3">
        <v>1070568</v>
      </c>
      <c r="C204" s="1" t="s">
        <v>797</v>
      </c>
      <c r="D204" s="99">
        <v>9.7899999999999991</v>
      </c>
      <c r="E204" s="100">
        <v>12.34</v>
      </c>
      <c r="F204" s="3" t="s">
        <v>586</v>
      </c>
      <c r="G204" s="3">
        <v>20</v>
      </c>
      <c r="H204" s="3">
        <v>80</v>
      </c>
      <c r="I204" s="3">
        <v>74122000</v>
      </c>
    </row>
    <row r="205" spans="1:9" x14ac:dyDescent="0.2">
      <c r="A205" s="1" t="s">
        <v>11</v>
      </c>
      <c r="B205" s="3">
        <v>1070569</v>
      </c>
      <c r="C205" s="1" t="s">
        <v>798</v>
      </c>
      <c r="D205" s="99">
        <v>9.7899999999999991</v>
      </c>
      <c r="E205" s="100">
        <v>12.34</v>
      </c>
      <c r="F205" s="3" t="s">
        <v>586</v>
      </c>
      <c r="G205" s="3">
        <v>20</v>
      </c>
      <c r="H205" s="3">
        <v>80</v>
      </c>
      <c r="I205" s="3">
        <v>74122000</v>
      </c>
    </row>
    <row r="206" spans="1:9" x14ac:dyDescent="0.2">
      <c r="A206" s="1" t="s">
        <v>11</v>
      </c>
      <c r="B206" s="3">
        <v>1070570</v>
      </c>
      <c r="C206" s="1" t="s">
        <v>799</v>
      </c>
      <c r="D206" s="99">
        <v>13.89</v>
      </c>
      <c r="E206" s="100">
        <v>17.5</v>
      </c>
      <c r="F206" s="3" t="s">
        <v>586</v>
      </c>
      <c r="G206" s="3">
        <v>10</v>
      </c>
      <c r="H206" s="3">
        <v>40</v>
      </c>
      <c r="I206" s="3">
        <v>74122000</v>
      </c>
    </row>
    <row r="207" spans="1:9" x14ac:dyDescent="0.2">
      <c r="A207" s="1" t="s">
        <v>11</v>
      </c>
      <c r="B207" s="3">
        <v>1070571</v>
      </c>
      <c r="C207" s="1" t="s">
        <v>800</v>
      </c>
      <c r="D207" s="99">
        <v>13.89</v>
      </c>
      <c r="E207" s="100">
        <v>17.5</v>
      </c>
      <c r="F207" s="3" t="s">
        <v>586</v>
      </c>
      <c r="G207" s="3">
        <v>10</v>
      </c>
      <c r="H207" s="3">
        <v>40</v>
      </c>
      <c r="I207" s="3">
        <v>74122000</v>
      </c>
    </row>
    <row r="208" spans="1:9" x14ac:dyDescent="0.2">
      <c r="A208" s="1" t="s">
        <v>11</v>
      </c>
      <c r="B208" s="3">
        <v>1070572</v>
      </c>
      <c r="C208" s="1" t="s">
        <v>801</v>
      </c>
      <c r="D208" s="99">
        <v>13.89</v>
      </c>
      <c r="E208" s="100">
        <v>17.5</v>
      </c>
      <c r="F208" s="3" t="s">
        <v>586</v>
      </c>
      <c r="G208" s="3">
        <v>5</v>
      </c>
      <c r="H208" s="3">
        <v>40</v>
      </c>
      <c r="I208" s="3">
        <v>74122000</v>
      </c>
    </row>
    <row r="209" spans="1:9" x14ac:dyDescent="0.2">
      <c r="A209" s="1" t="s">
        <v>11</v>
      </c>
      <c r="B209" s="3">
        <v>1070573</v>
      </c>
      <c r="C209" s="1" t="s">
        <v>802</v>
      </c>
      <c r="D209" s="99">
        <v>13.89</v>
      </c>
      <c r="E209" s="100">
        <v>17.5</v>
      </c>
      <c r="F209" s="3" t="s">
        <v>586</v>
      </c>
      <c r="G209" s="3">
        <v>5</v>
      </c>
      <c r="H209" s="3">
        <v>40</v>
      </c>
      <c r="I209" s="3">
        <v>74122000</v>
      </c>
    </row>
    <row r="210" spans="1:9" x14ac:dyDescent="0.2">
      <c r="A210" s="1" t="s">
        <v>11</v>
      </c>
      <c r="B210" s="3">
        <v>1070574</v>
      </c>
      <c r="C210" s="1" t="s">
        <v>803</v>
      </c>
      <c r="D210" s="99">
        <v>13.89</v>
      </c>
      <c r="E210" s="100">
        <v>17.5</v>
      </c>
      <c r="F210" s="3" t="s">
        <v>586</v>
      </c>
      <c r="G210" s="3">
        <v>5</v>
      </c>
      <c r="H210" s="3">
        <v>20</v>
      </c>
      <c r="I210" s="3">
        <v>74122000</v>
      </c>
    </row>
    <row r="211" spans="1:9" x14ac:dyDescent="0.2">
      <c r="A211" s="1" t="s">
        <v>11</v>
      </c>
      <c r="B211" s="3">
        <v>1070575</v>
      </c>
      <c r="C211" s="1" t="s">
        <v>804</v>
      </c>
      <c r="D211" s="99">
        <v>13.89</v>
      </c>
      <c r="E211" s="100">
        <v>17.5</v>
      </c>
      <c r="F211" s="3" t="s">
        <v>586</v>
      </c>
      <c r="G211" s="3">
        <v>5</v>
      </c>
      <c r="H211" s="3">
        <v>40</v>
      </c>
      <c r="I211" s="3">
        <v>74122000</v>
      </c>
    </row>
    <row r="212" spans="1:9" x14ac:dyDescent="0.2">
      <c r="A212" s="1" t="s">
        <v>11</v>
      </c>
      <c r="B212" s="3">
        <v>1070576</v>
      </c>
      <c r="C212" s="1" t="s">
        <v>805</v>
      </c>
      <c r="D212" s="99">
        <v>13.89</v>
      </c>
      <c r="E212" s="100">
        <v>17.5</v>
      </c>
      <c r="F212" s="3" t="s">
        <v>586</v>
      </c>
      <c r="G212" s="3">
        <v>5</v>
      </c>
      <c r="H212" s="3">
        <v>40</v>
      </c>
      <c r="I212" s="3">
        <v>74122000</v>
      </c>
    </row>
    <row r="213" spans="1:9" x14ac:dyDescent="0.2">
      <c r="A213" s="1" t="s">
        <v>11</v>
      </c>
      <c r="B213" s="3">
        <v>1070577</v>
      </c>
      <c r="C213" s="1" t="s">
        <v>806</v>
      </c>
      <c r="D213" s="99">
        <v>13.89</v>
      </c>
      <c r="E213" s="100">
        <v>17.5</v>
      </c>
      <c r="F213" s="3" t="s">
        <v>586</v>
      </c>
      <c r="G213" s="3">
        <v>5</v>
      </c>
      <c r="H213" s="3">
        <v>20</v>
      </c>
      <c r="I213" s="3">
        <v>74122000</v>
      </c>
    </row>
    <row r="214" spans="1:9" x14ac:dyDescent="0.2">
      <c r="A214" s="1" t="s">
        <v>11</v>
      </c>
      <c r="B214" s="3">
        <v>1070578</v>
      </c>
      <c r="C214" s="1" t="s">
        <v>807</v>
      </c>
      <c r="D214" s="99">
        <v>13.89</v>
      </c>
      <c r="E214" s="100">
        <v>17.5</v>
      </c>
      <c r="F214" s="3" t="s">
        <v>586</v>
      </c>
      <c r="G214" s="3">
        <v>5</v>
      </c>
      <c r="H214" s="3">
        <v>20</v>
      </c>
      <c r="I214" s="3">
        <v>74122000</v>
      </c>
    </row>
    <row r="215" spans="1:9" x14ac:dyDescent="0.2">
      <c r="A215" s="1" t="s">
        <v>11</v>
      </c>
      <c r="B215" s="3">
        <v>1070579</v>
      </c>
      <c r="C215" s="1" t="s">
        <v>808</v>
      </c>
      <c r="D215" s="99">
        <v>20.36</v>
      </c>
      <c r="E215" s="100">
        <v>25.65</v>
      </c>
      <c r="F215" s="3" t="s">
        <v>586</v>
      </c>
      <c r="G215" s="3">
        <v>5</v>
      </c>
      <c r="H215" s="3">
        <v>20</v>
      </c>
      <c r="I215" s="3">
        <v>74122000</v>
      </c>
    </row>
    <row r="216" spans="1:9" x14ac:dyDescent="0.2">
      <c r="A216" s="1" t="s">
        <v>11</v>
      </c>
      <c r="B216" s="3">
        <v>1070580</v>
      </c>
      <c r="C216" s="1" t="s">
        <v>809</v>
      </c>
      <c r="D216" s="99">
        <v>20.12</v>
      </c>
      <c r="E216" s="100">
        <v>25.35</v>
      </c>
      <c r="F216" s="3" t="s">
        <v>586</v>
      </c>
      <c r="G216" s="3">
        <v>5</v>
      </c>
      <c r="H216" s="3">
        <v>20</v>
      </c>
      <c r="I216" s="3">
        <v>74122000</v>
      </c>
    </row>
    <row r="217" spans="1:9" x14ac:dyDescent="0.2">
      <c r="A217" s="1" t="s">
        <v>11</v>
      </c>
      <c r="B217" s="3">
        <v>1070581</v>
      </c>
      <c r="C217" s="1" t="s">
        <v>810</v>
      </c>
      <c r="D217" s="99">
        <v>20.12</v>
      </c>
      <c r="E217" s="100">
        <v>25.35</v>
      </c>
      <c r="F217" s="3" t="s">
        <v>586</v>
      </c>
      <c r="G217" s="3">
        <v>5</v>
      </c>
      <c r="H217" s="3">
        <v>20</v>
      </c>
      <c r="I217" s="3">
        <v>74122000</v>
      </c>
    </row>
    <row r="218" spans="1:9" x14ac:dyDescent="0.2">
      <c r="A218" s="1" t="s">
        <v>11</v>
      </c>
      <c r="B218" s="3">
        <v>1070582</v>
      </c>
      <c r="C218" s="1" t="s">
        <v>811</v>
      </c>
      <c r="D218" s="99">
        <v>20.12</v>
      </c>
      <c r="E218" s="100">
        <v>25.35</v>
      </c>
      <c r="F218" s="3" t="s">
        <v>586</v>
      </c>
      <c r="G218" s="3">
        <v>5</v>
      </c>
      <c r="H218" s="3">
        <v>20</v>
      </c>
      <c r="I218" s="3">
        <v>74122000</v>
      </c>
    </row>
    <row r="219" spans="1:9" x14ac:dyDescent="0.2">
      <c r="A219" s="1" t="s">
        <v>11</v>
      </c>
      <c r="B219" s="3">
        <v>1070583</v>
      </c>
      <c r="C219" s="1" t="s">
        <v>812</v>
      </c>
      <c r="D219" s="99">
        <v>20.12</v>
      </c>
      <c r="E219" s="100">
        <v>25.35</v>
      </c>
      <c r="F219" s="3" t="s">
        <v>586</v>
      </c>
      <c r="G219" s="3">
        <v>5</v>
      </c>
      <c r="H219" s="3">
        <v>20</v>
      </c>
      <c r="I219" s="3">
        <v>74122000</v>
      </c>
    </row>
    <row r="220" spans="1:9" x14ac:dyDescent="0.2">
      <c r="A220" s="1" t="s">
        <v>9</v>
      </c>
      <c r="B220" s="3">
        <v>1046916</v>
      </c>
      <c r="C220" s="1" t="s">
        <v>122</v>
      </c>
      <c r="D220" s="99">
        <v>34.549999999999997</v>
      </c>
      <c r="E220" s="100">
        <v>43.53</v>
      </c>
      <c r="F220" s="3" t="s">
        <v>586</v>
      </c>
      <c r="G220" s="3">
        <v>5</v>
      </c>
      <c r="H220" s="3" t="s">
        <v>0</v>
      </c>
      <c r="I220" s="3">
        <v>74122000</v>
      </c>
    </row>
    <row r="221" spans="1:9" x14ac:dyDescent="0.2">
      <c r="A221" s="1" t="s">
        <v>9</v>
      </c>
      <c r="B221" s="3">
        <v>1046917</v>
      </c>
      <c r="C221" s="1" t="s">
        <v>123</v>
      </c>
      <c r="D221" s="99">
        <v>37.99</v>
      </c>
      <c r="E221" s="100">
        <v>47.87</v>
      </c>
      <c r="F221" s="3" t="s">
        <v>586</v>
      </c>
      <c r="G221" s="3">
        <v>5</v>
      </c>
      <c r="H221" s="3" t="s">
        <v>0</v>
      </c>
      <c r="I221" s="3">
        <v>74122000</v>
      </c>
    </row>
    <row r="222" spans="1:9" x14ac:dyDescent="0.2">
      <c r="A222" s="1" t="s">
        <v>9</v>
      </c>
      <c r="B222" s="3">
        <v>1046918</v>
      </c>
      <c r="C222" s="1" t="s">
        <v>124</v>
      </c>
      <c r="D222" s="99">
        <v>37.01</v>
      </c>
      <c r="E222" s="100">
        <v>46.63</v>
      </c>
      <c r="F222" s="3" t="s">
        <v>586</v>
      </c>
      <c r="G222" s="3">
        <v>5</v>
      </c>
      <c r="H222" s="3" t="s">
        <v>0</v>
      </c>
      <c r="I222" s="3">
        <v>74122000</v>
      </c>
    </row>
    <row r="223" spans="1:9" x14ac:dyDescent="0.2">
      <c r="A223" s="1" t="s">
        <v>9</v>
      </c>
      <c r="B223" s="3">
        <v>1046919</v>
      </c>
      <c r="C223" s="1" t="s">
        <v>125</v>
      </c>
      <c r="D223" s="99">
        <v>39.479999999999997</v>
      </c>
      <c r="E223" s="100">
        <v>49.74</v>
      </c>
      <c r="F223" s="3" t="s">
        <v>586</v>
      </c>
      <c r="G223" s="3">
        <v>5</v>
      </c>
      <c r="H223" s="3" t="s">
        <v>0</v>
      </c>
      <c r="I223" s="3">
        <v>74122000</v>
      </c>
    </row>
    <row r="224" spans="1:9" x14ac:dyDescent="0.2">
      <c r="A224" s="1" t="s">
        <v>9</v>
      </c>
      <c r="B224" s="3">
        <v>1046920</v>
      </c>
      <c r="C224" s="1" t="s">
        <v>126</v>
      </c>
      <c r="D224" s="99">
        <v>39.479999999999997</v>
      </c>
      <c r="E224" s="100">
        <v>49.74</v>
      </c>
      <c r="F224" s="3" t="s">
        <v>586</v>
      </c>
      <c r="G224" s="3">
        <v>5</v>
      </c>
      <c r="H224" s="3" t="s">
        <v>0</v>
      </c>
      <c r="I224" s="3">
        <v>74122000</v>
      </c>
    </row>
    <row r="225" spans="1:9" x14ac:dyDescent="0.2">
      <c r="A225" s="1" t="s">
        <v>9</v>
      </c>
      <c r="B225" s="3">
        <v>1046924</v>
      </c>
      <c r="C225" s="1" t="s">
        <v>127</v>
      </c>
      <c r="D225" s="99">
        <v>46.89</v>
      </c>
      <c r="E225" s="100">
        <v>59.08</v>
      </c>
      <c r="F225" s="3" t="s">
        <v>586</v>
      </c>
      <c r="G225" s="3">
        <v>3</v>
      </c>
      <c r="H225" s="3" t="s">
        <v>0</v>
      </c>
      <c r="I225" s="3">
        <v>74122000</v>
      </c>
    </row>
    <row r="226" spans="1:9" x14ac:dyDescent="0.2">
      <c r="A226" s="1" t="s">
        <v>9</v>
      </c>
      <c r="B226" s="3">
        <v>1046925</v>
      </c>
      <c r="C226" s="1" t="s">
        <v>128</v>
      </c>
      <c r="D226" s="99">
        <v>49.35</v>
      </c>
      <c r="E226" s="100">
        <v>62.18</v>
      </c>
      <c r="F226" s="3" t="s">
        <v>586</v>
      </c>
      <c r="G226" s="3">
        <v>3</v>
      </c>
      <c r="H226" s="3" t="s">
        <v>0</v>
      </c>
      <c r="I226" s="3">
        <v>74122000</v>
      </c>
    </row>
    <row r="227" spans="1:9" x14ac:dyDescent="0.2">
      <c r="A227" s="1" t="s">
        <v>9</v>
      </c>
      <c r="B227" s="3">
        <v>1046926</v>
      </c>
      <c r="C227" s="1" t="s">
        <v>129</v>
      </c>
      <c r="D227" s="99">
        <v>49.35</v>
      </c>
      <c r="E227" s="100">
        <v>62.18</v>
      </c>
      <c r="F227" s="3" t="s">
        <v>586</v>
      </c>
      <c r="G227" s="3">
        <v>3</v>
      </c>
      <c r="H227" s="3" t="s">
        <v>0</v>
      </c>
      <c r="I227" s="3">
        <v>74122000</v>
      </c>
    </row>
    <row r="228" spans="1:9" x14ac:dyDescent="0.2">
      <c r="A228" s="1" t="s">
        <v>9</v>
      </c>
      <c r="B228" s="3">
        <v>1046927</v>
      </c>
      <c r="C228" s="1" t="s">
        <v>130</v>
      </c>
      <c r="D228" s="99">
        <v>51.82</v>
      </c>
      <c r="E228" s="100">
        <v>65.290000000000006</v>
      </c>
      <c r="F228" s="3" t="s">
        <v>586</v>
      </c>
      <c r="G228" s="3">
        <v>3</v>
      </c>
      <c r="H228" s="3" t="s">
        <v>0</v>
      </c>
      <c r="I228" s="3">
        <v>74122000</v>
      </c>
    </row>
    <row r="229" spans="1:9" x14ac:dyDescent="0.2">
      <c r="A229" s="1" t="s">
        <v>11</v>
      </c>
      <c r="B229" s="3">
        <v>1070592</v>
      </c>
      <c r="C229" s="1" t="s">
        <v>813</v>
      </c>
      <c r="D229" s="99">
        <v>8.3800000000000008</v>
      </c>
      <c r="E229" s="100">
        <v>10.56</v>
      </c>
      <c r="F229" s="3" t="s">
        <v>586</v>
      </c>
      <c r="G229" s="3">
        <v>10</v>
      </c>
      <c r="H229" s="3">
        <v>40</v>
      </c>
      <c r="I229" s="3">
        <v>74122000</v>
      </c>
    </row>
    <row r="230" spans="1:9" x14ac:dyDescent="0.2">
      <c r="A230" s="1" t="s">
        <v>11</v>
      </c>
      <c r="B230" s="3">
        <v>1070593</v>
      </c>
      <c r="C230" s="1" t="s">
        <v>814</v>
      </c>
      <c r="D230" s="99">
        <v>15.33</v>
      </c>
      <c r="E230" s="100">
        <v>19.32</v>
      </c>
      <c r="F230" s="3" t="s">
        <v>586</v>
      </c>
      <c r="G230" s="3">
        <v>5</v>
      </c>
      <c r="H230" s="3">
        <v>20</v>
      </c>
      <c r="I230" s="3">
        <v>74122000</v>
      </c>
    </row>
    <row r="231" spans="1:9" x14ac:dyDescent="0.2">
      <c r="A231" s="1" t="s">
        <v>11</v>
      </c>
      <c r="B231" s="3">
        <v>1070594</v>
      </c>
      <c r="C231" s="1" t="s">
        <v>815</v>
      </c>
      <c r="D231" s="99">
        <v>18.68</v>
      </c>
      <c r="E231" s="100">
        <v>23.54</v>
      </c>
      <c r="F231" s="3" t="s">
        <v>586</v>
      </c>
      <c r="G231" s="3">
        <v>5</v>
      </c>
      <c r="H231" s="3">
        <v>20</v>
      </c>
      <c r="I231" s="3">
        <v>74122000</v>
      </c>
    </row>
    <row r="232" spans="1:9" x14ac:dyDescent="0.2">
      <c r="A232" s="1" t="s">
        <v>11</v>
      </c>
      <c r="B232" s="3">
        <v>1070595</v>
      </c>
      <c r="C232" s="1" t="s">
        <v>816</v>
      </c>
      <c r="D232" s="99">
        <v>8.15</v>
      </c>
      <c r="E232" s="100">
        <v>10.27</v>
      </c>
      <c r="F232" s="3" t="s">
        <v>586</v>
      </c>
      <c r="G232" s="3">
        <v>10</v>
      </c>
      <c r="H232" s="3">
        <v>40</v>
      </c>
      <c r="I232" s="3">
        <v>74122000</v>
      </c>
    </row>
    <row r="233" spans="1:9" x14ac:dyDescent="0.2">
      <c r="A233" s="1" t="s">
        <v>11</v>
      </c>
      <c r="B233" s="3">
        <v>1070596</v>
      </c>
      <c r="C233" s="1" t="s">
        <v>817</v>
      </c>
      <c r="D233" s="99">
        <v>9.34</v>
      </c>
      <c r="E233" s="100">
        <v>11.77</v>
      </c>
      <c r="F233" s="3" t="s">
        <v>586</v>
      </c>
      <c r="G233" s="3">
        <v>15</v>
      </c>
      <c r="H233" s="3">
        <v>60</v>
      </c>
      <c r="I233" s="3">
        <v>74122000</v>
      </c>
    </row>
    <row r="234" spans="1:9" x14ac:dyDescent="0.2">
      <c r="A234" s="1" t="s">
        <v>11</v>
      </c>
      <c r="B234" s="3">
        <v>1070597</v>
      </c>
      <c r="C234" s="1" t="s">
        <v>818</v>
      </c>
      <c r="D234" s="99">
        <v>11.49</v>
      </c>
      <c r="E234" s="100">
        <v>14.48</v>
      </c>
      <c r="F234" s="3" t="s">
        <v>586</v>
      </c>
      <c r="G234" s="3">
        <v>10</v>
      </c>
      <c r="H234" s="3">
        <v>40</v>
      </c>
      <c r="I234" s="3">
        <v>74122000</v>
      </c>
    </row>
    <row r="235" spans="1:9" x14ac:dyDescent="0.2">
      <c r="A235" s="1" t="s">
        <v>11</v>
      </c>
      <c r="B235" s="3">
        <v>1070598</v>
      </c>
      <c r="C235" s="1" t="s">
        <v>819</v>
      </c>
      <c r="D235" s="99">
        <v>14.37</v>
      </c>
      <c r="E235" s="100">
        <v>18.11</v>
      </c>
      <c r="F235" s="3" t="s">
        <v>586</v>
      </c>
      <c r="G235" s="3">
        <v>5</v>
      </c>
      <c r="H235" s="3">
        <v>20</v>
      </c>
      <c r="I235" s="3">
        <v>74122000</v>
      </c>
    </row>
    <row r="236" spans="1:9" x14ac:dyDescent="0.2">
      <c r="A236" s="1" t="s">
        <v>11</v>
      </c>
      <c r="B236" s="3">
        <v>1070599</v>
      </c>
      <c r="C236" s="1" t="s">
        <v>820</v>
      </c>
      <c r="D236" s="99">
        <v>15.33</v>
      </c>
      <c r="E236" s="100">
        <v>19.32</v>
      </c>
      <c r="F236" s="3" t="s">
        <v>586</v>
      </c>
      <c r="G236" s="3">
        <v>5</v>
      </c>
      <c r="H236" s="3">
        <v>20</v>
      </c>
      <c r="I236" s="3">
        <v>74122000</v>
      </c>
    </row>
    <row r="237" spans="1:9" x14ac:dyDescent="0.2">
      <c r="A237" s="1" t="s">
        <v>11</v>
      </c>
      <c r="B237" s="3">
        <v>1070600</v>
      </c>
      <c r="C237" s="1" t="s">
        <v>821</v>
      </c>
      <c r="D237" s="99">
        <v>18.68</v>
      </c>
      <c r="E237" s="100">
        <v>23.54</v>
      </c>
      <c r="F237" s="3" t="s">
        <v>586</v>
      </c>
      <c r="G237" s="3">
        <v>5</v>
      </c>
      <c r="H237" s="3">
        <v>20</v>
      </c>
      <c r="I237" s="3">
        <v>74122000</v>
      </c>
    </row>
    <row r="238" spans="1:9" x14ac:dyDescent="0.2">
      <c r="A238" s="1" t="s">
        <v>11</v>
      </c>
      <c r="B238" s="3">
        <v>1070601</v>
      </c>
      <c r="C238" s="1" t="s">
        <v>822</v>
      </c>
      <c r="D238" s="99">
        <v>19.64</v>
      </c>
      <c r="E238" s="100">
        <v>24.75</v>
      </c>
      <c r="F238" s="3" t="s">
        <v>586</v>
      </c>
      <c r="G238" s="3">
        <v>5</v>
      </c>
      <c r="H238" s="3">
        <v>20</v>
      </c>
      <c r="I238" s="3">
        <v>74122000</v>
      </c>
    </row>
    <row r="239" spans="1:9" x14ac:dyDescent="0.2">
      <c r="A239" s="1" t="s">
        <v>9</v>
      </c>
      <c r="B239" s="3">
        <v>1046922</v>
      </c>
      <c r="C239" s="1" t="s">
        <v>823</v>
      </c>
      <c r="D239" s="99">
        <v>32.57</v>
      </c>
      <c r="E239" s="100">
        <v>41.04</v>
      </c>
      <c r="F239" s="3" t="s">
        <v>586</v>
      </c>
      <c r="G239" s="3">
        <v>5</v>
      </c>
      <c r="H239" s="3" t="s">
        <v>0</v>
      </c>
      <c r="I239" s="3">
        <v>74122000</v>
      </c>
    </row>
    <row r="240" spans="1:9" x14ac:dyDescent="0.2">
      <c r="A240" s="1" t="s">
        <v>9</v>
      </c>
      <c r="B240" s="3">
        <v>1046923</v>
      </c>
      <c r="C240" s="1" t="s">
        <v>824</v>
      </c>
      <c r="D240" s="99">
        <v>32.57</v>
      </c>
      <c r="E240" s="100">
        <v>41.04</v>
      </c>
      <c r="F240" s="3" t="s">
        <v>586</v>
      </c>
      <c r="G240" s="3">
        <v>5</v>
      </c>
      <c r="H240" s="3" t="s">
        <v>0</v>
      </c>
      <c r="I240" s="3">
        <v>74122000</v>
      </c>
    </row>
    <row r="241" spans="1:9" x14ac:dyDescent="0.2">
      <c r="A241" s="1" t="s">
        <v>9</v>
      </c>
      <c r="B241" s="3">
        <v>1046929</v>
      </c>
      <c r="C241" s="1" t="s">
        <v>825</v>
      </c>
      <c r="D241" s="99">
        <v>46.89</v>
      </c>
      <c r="E241" s="100">
        <v>59.08</v>
      </c>
      <c r="F241" s="3" t="s">
        <v>586</v>
      </c>
      <c r="G241" s="3">
        <v>3</v>
      </c>
      <c r="H241" s="3" t="s">
        <v>0</v>
      </c>
      <c r="I241" s="3">
        <v>74122000</v>
      </c>
    </row>
    <row r="242" spans="1:9" x14ac:dyDescent="0.2">
      <c r="A242" s="1" t="s">
        <v>11</v>
      </c>
      <c r="B242" s="3">
        <v>1070708</v>
      </c>
      <c r="C242" s="1" t="s">
        <v>826</v>
      </c>
      <c r="D242" s="99">
        <v>8.15</v>
      </c>
      <c r="E242" s="100">
        <v>10.27</v>
      </c>
      <c r="F242" s="3" t="s">
        <v>586</v>
      </c>
      <c r="G242" s="3">
        <v>1</v>
      </c>
      <c r="H242" s="3">
        <v>25</v>
      </c>
      <c r="I242" s="3">
        <v>74122000</v>
      </c>
    </row>
    <row r="243" spans="1:9" x14ac:dyDescent="0.2">
      <c r="A243" s="1" t="s">
        <v>11</v>
      </c>
      <c r="B243" s="3">
        <v>1070602</v>
      </c>
      <c r="C243" s="1" t="s">
        <v>827</v>
      </c>
      <c r="D243" s="99">
        <v>8.15</v>
      </c>
      <c r="E243" s="100">
        <v>10.27</v>
      </c>
      <c r="F243" s="3" t="s">
        <v>586</v>
      </c>
      <c r="G243" s="3">
        <v>1</v>
      </c>
      <c r="H243" s="3">
        <v>30</v>
      </c>
      <c r="I243" s="3">
        <v>74122000</v>
      </c>
    </row>
    <row r="244" spans="1:9" x14ac:dyDescent="0.2">
      <c r="A244" s="1" t="s">
        <v>11</v>
      </c>
      <c r="B244" s="3">
        <v>1070603</v>
      </c>
      <c r="C244" s="1" t="s">
        <v>828</v>
      </c>
      <c r="D244" s="99">
        <v>8.15</v>
      </c>
      <c r="E244" s="100">
        <v>10.27</v>
      </c>
      <c r="F244" s="3" t="s">
        <v>586</v>
      </c>
      <c r="G244" s="3">
        <v>1</v>
      </c>
      <c r="H244" s="3">
        <v>20</v>
      </c>
      <c r="I244" s="3">
        <v>74122000</v>
      </c>
    </row>
    <row r="245" spans="1:9" x14ac:dyDescent="0.2">
      <c r="A245" s="1" t="s">
        <v>11</v>
      </c>
      <c r="B245" s="3">
        <v>1070604</v>
      </c>
      <c r="C245" s="1" t="s">
        <v>829</v>
      </c>
      <c r="D245" s="99">
        <v>8.6199999999999992</v>
      </c>
      <c r="E245" s="100">
        <v>10.86</v>
      </c>
      <c r="F245" s="3" t="s">
        <v>586</v>
      </c>
      <c r="G245" s="3">
        <v>1</v>
      </c>
      <c r="H245" s="3">
        <v>20</v>
      </c>
      <c r="I245" s="3">
        <v>74122000</v>
      </c>
    </row>
    <row r="246" spans="1:9" x14ac:dyDescent="0.2">
      <c r="A246" s="1" t="s">
        <v>11</v>
      </c>
      <c r="B246" s="3">
        <v>1070605</v>
      </c>
      <c r="C246" s="1" t="s">
        <v>830</v>
      </c>
      <c r="D246" s="99">
        <v>8.6199999999999992</v>
      </c>
      <c r="E246" s="100">
        <v>10.86</v>
      </c>
      <c r="F246" s="3" t="s">
        <v>586</v>
      </c>
      <c r="G246" s="3">
        <v>1</v>
      </c>
      <c r="H246" s="3">
        <v>20</v>
      </c>
      <c r="I246" s="3">
        <v>74122000</v>
      </c>
    </row>
    <row r="247" spans="1:9" x14ac:dyDescent="0.2">
      <c r="A247" s="1" t="s">
        <v>11</v>
      </c>
      <c r="B247" s="3">
        <v>1070606</v>
      </c>
      <c r="C247" s="1" t="s">
        <v>831</v>
      </c>
      <c r="D247" s="99">
        <v>12.36</v>
      </c>
      <c r="E247" s="100">
        <v>15.57</v>
      </c>
      <c r="F247" s="3" t="s">
        <v>586</v>
      </c>
      <c r="G247" s="3">
        <v>1</v>
      </c>
      <c r="H247" s="3">
        <v>15</v>
      </c>
      <c r="I247" s="3">
        <v>74122000</v>
      </c>
    </row>
    <row r="248" spans="1:9" x14ac:dyDescent="0.2">
      <c r="A248" s="1" t="s">
        <v>11</v>
      </c>
      <c r="B248" s="3">
        <v>1070607</v>
      </c>
      <c r="C248" s="1" t="s">
        <v>832</v>
      </c>
      <c r="D248" s="99">
        <v>12.36</v>
      </c>
      <c r="E248" s="100">
        <v>15.57</v>
      </c>
      <c r="F248" s="3" t="s">
        <v>586</v>
      </c>
      <c r="G248" s="3">
        <v>1</v>
      </c>
      <c r="H248" s="3">
        <v>15</v>
      </c>
      <c r="I248" s="3">
        <v>74122000</v>
      </c>
    </row>
    <row r="249" spans="1:9" x14ac:dyDescent="0.2">
      <c r="A249" s="1" t="s">
        <v>11</v>
      </c>
      <c r="B249" s="3">
        <v>1070608</v>
      </c>
      <c r="C249" s="1" t="s">
        <v>833</v>
      </c>
      <c r="D249" s="99">
        <v>16.29</v>
      </c>
      <c r="E249" s="100">
        <v>20.53</v>
      </c>
      <c r="F249" s="3" t="s">
        <v>586</v>
      </c>
      <c r="G249" s="3">
        <v>1</v>
      </c>
      <c r="H249" s="3">
        <v>10</v>
      </c>
      <c r="I249" s="3">
        <v>74122000</v>
      </c>
    </row>
    <row r="250" spans="1:9" x14ac:dyDescent="0.2">
      <c r="A250" s="1" t="s">
        <v>11</v>
      </c>
      <c r="B250" s="3">
        <v>1070609</v>
      </c>
      <c r="C250" s="1" t="s">
        <v>834</v>
      </c>
      <c r="D250" s="99">
        <v>18.649999999999999</v>
      </c>
      <c r="E250" s="100">
        <v>23.5</v>
      </c>
      <c r="F250" s="3" t="s">
        <v>586</v>
      </c>
      <c r="G250" s="3">
        <v>1</v>
      </c>
      <c r="H250" s="3">
        <v>10</v>
      </c>
      <c r="I250" s="3">
        <v>74122000</v>
      </c>
    </row>
    <row r="251" spans="1:9" x14ac:dyDescent="0.2">
      <c r="A251" s="1" t="s">
        <v>11</v>
      </c>
      <c r="B251" s="3">
        <v>1070610</v>
      </c>
      <c r="C251" s="1" t="s">
        <v>835</v>
      </c>
      <c r="D251" s="99">
        <v>21.08</v>
      </c>
      <c r="E251" s="100">
        <v>26.56</v>
      </c>
      <c r="F251" s="3" t="s">
        <v>586</v>
      </c>
      <c r="G251" s="3">
        <v>1</v>
      </c>
      <c r="H251" s="3">
        <v>10</v>
      </c>
      <c r="I251" s="3">
        <v>74122000</v>
      </c>
    </row>
    <row r="252" spans="1:9" x14ac:dyDescent="0.2">
      <c r="A252" s="1" t="s">
        <v>9</v>
      </c>
      <c r="B252" s="3">
        <v>1046937</v>
      </c>
      <c r="C252" s="1" t="s">
        <v>836</v>
      </c>
      <c r="D252" s="99">
        <v>34.549999999999997</v>
      </c>
      <c r="E252" s="100">
        <v>43.53</v>
      </c>
      <c r="F252" s="3" t="s">
        <v>586</v>
      </c>
      <c r="G252" s="3">
        <v>5</v>
      </c>
      <c r="H252" s="3" t="s">
        <v>0</v>
      </c>
      <c r="I252" s="3">
        <v>74122000</v>
      </c>
    </row>
    <row r="253" spans="1:9" x14ac:dyDescent="0.2">
      <c r="A253" s="1" t="s">
        <v>9</v>
      </c>
      <c r="B253" s="3">
        <v>1046938</v>
      </c>
      <c r="C253" s="1" t="s">
        <v>837</v>
      </c>
      <c r="D253" s="99">
        <v>36.51</v>
      </c>
      <c r="E253" s="100">
        <v>46</v>
      </c>
      <c r="F253" s="3" t="s">
        <v>586</v>
      </c>
      <c r="G253" s="3">
        <v>3</v>
      </c>
      <c r="H253" s="3" t="s">
        <v>0</v>
      </c>
      <c r="I253" s="3">
        <v>74122000</v>
      </c>
    </row>
    <row r="254" spans="1:9" x14ac:dyDescent="0.2">
      <c r="A254" s="1" t="s">
        <v>9</v>
      </c>
      <c r="B254" s="3">
        <v>1046939</v>
      </c>
      <c r="C254" s="1" t="s">
        <v>838</v>
      </c>
      <c r="D254" s="99">
        <v>39.479999999999997</v>
      </c>
      <c r="E254" s="100">
        <v>49.74</v>
      </c>
      <c r="F254" s="3" t="s">
        <v>586</v>
      </c>
      <c r="G254" s="3">
        <v>3</v>
      </c>
      <c r="H254" s="3" t="s">
        <v>0</v>
      </c>
      <c r="I254" s="3">
        <v>74122000</v>
      </c>
    </row>
    <row r="255" spans="1:9" x14ac:dyDescent="0.2">
      <c r="A255" s="1" t="s">
        <v>11</v>
      </c>
      <c r="B255" s="3">
        <v>1070611</v>
      </c>
      <c r="C255" s="1" t="s">
        <v>839</v>
      </c>
      <c r="D255" s="99">
        <v>7.02</v>
      </c>
      <c r="E255" s="100">
        <v>8.85</v>
      </c>
      <c r="F255" s="3" t="s">
        <v>586</v>
      </c>
      <c r="G255" s="3">
        <v>1</v>
      </c>
      <c r="H255" s="3">
        <v>20</v>
      </c>
      <c r="I255" s="3">
        <v>74122000</v>
      </c>
    </row>
    <row r="256" spans="1:9" x14ac:dyDescent="0.2">
      <c r="A256" s="1" t="s">
        <v>11</v>
      </c>
      <c r="B256" s="3">
        <v>1070612</v>
      </c>
      <c r="C256" s="1" t="s">
        <v>840</v>
      </c>
      <c r="D256" s="99">
        <v>7.02</v>
      </c>
      <c r="E256" s="100">
        <v>8.85</v>
      </c>
      <c r="F256" s="3" t="s">
        <v>586</v>
      </c>
      <c r="G256" s="3">
        <v>1</v>
      </c>
      <c r="H256" s="3">
        <v>20</v>
      </c>
      <c r="I256" s="3">
        <v>74122000</v>
      </c>
    </row>
    <row r="257" spans="1:9" x14ac:dyDescent="0.2">
      <c r="A257" s="1" t="s">
        <v>11</v>
      </c>
      <c r="B257" s="3">
        <v>1070613</v>
      </c>
      <c r="C257" s="1" t="s">
        <v>841</v>
      </c>
      <c r="D257" s="99">
        <v>7.46</v>
      </c>
      <c r="E257" s="100">
        <v>9.4</v>
      </c>
      <c r="F257" s="3" t="s">
        <v>586</v>
      </c>
      <c r="G257" s="3">
        <v>1</v>
      </c>
      <c r="H257" s="3">
        <v>20</v>
      </c>
      <c r="I257" s="3">
        <v>74122000</v>
      </c>
    </row>
    <row r="258" spans="1:9" x14ac:dyDescent="0.2">
      <c r="A258" s="1" t="s">
        <v>11</v>
      </c>
      <c r="B258" s="3">
        <v>1070614</v>
      </c>
      <c r="C258" s="1" t="s">
        <v>842</v>
      </c>
      <c r="D258" s="99">
        <v>9.27</v>
      </c>
      <c r="E258" s="100">
        <v>11.68</v>
      </c>
      <c r="F258" s="3" t="s">
        <v>586</v>
      </c>
      <c r="G258" s="3">
        <v>1</v>
      </c>
      <c r="H258" s="3">
        <v>10</v>
      </c>
      <c r="I258" s="3">
        <v>74122000</v>
      </c>
    </row>
    <row r="259" spans="1:9" x14ac:dyDescent="0.2">
      <c r="A259" s="1" t="s">
        <v>11</v>
      </c>
      <c r="B259" s="3">
        <v>1070638</v>
      </c>
      <c r="C259" s="1" t="s">
        <v>843</v>
      </c>
      <c r="D259" s="99">
        <v>7.11</v>
      </c>
      <c r="E259" s="100">
        <v>8.9600000000000009</v>
      </c>
      <c r="F259" s="3" t="s">
        <v>586</v>
      </c>
      <c r="G259" s="3">
        <v>10</v>
      </c>
      <c r="H259" s="3">
        <v>40</v>
      </c>
      <c r="I259" s="3">
        <v>74122000</v>
      </c>
    </row>
    <row r="260" spans="1:9" x14ac:dyDescent="0.2">
      <c r="A260" s="1" t="s">
        <v>11</v>
      </c>
      <c r="B260" s="3">
        <v>1070639</v>
      </c>
      <c r="C260" s="1" t="s">
        <v>844</v>
      </c>
      <c r="D260" s="99">
        <v>7.11</v>
      </c>
      <c r="E260" s="100">
        <v>8.9600000000000009</v>
      </c>
      <c r="F260" s="3" t="s">
        <v>586</v>
      </c>
      <c r="G260" s="3">
        <v>10</v>
      </c>
      <c r="H260" s="3">
        <v>40</v>
      </c>
      <c r="I260" s="3">
        <v>74122000</v>
      </c>
    </row>
    <row r="261" spans="1:9" x14ac:dyDescent="0.2">
      <c r="A261" s="1" t="s">
        <v>11</v>
      </c>
      <c r="B261" s="3">
        <v>1070640</v>
      </c>
      <c r="C261" s="1" t="s">
        <v>845</v>
      </c>
      <c r="D261" s="99">
        <v>10.06</v>
      </c>
      <c r="E261" s="100">
        <v>12.68</v>
      </c>
      <c r="F261" s="3" t="s">
        <v>586</v>
      </c>
      <c r="G261" s="3">
        <v>10</v>
      </c>
      <c r="H261" s="3">
        <v>40</v>
      </c>
      <c r="I261" s="3">
        <v>74122000</v>
      </c>
    </row>
    <row r="262" spans="1:9" x14ac:dyDescent="0.2">
      <c r="A262" s="1" t="s">
        <v>11</v>
      </c>
      <c r="B262" s="3">
        <v>1070641</v>
      </c>
      <c r="C262" s="1" t="s">
        <v>846</v>
      </c>
      <c r="D262" s="99">
        <v>10.3</v>
      </c>
      <c r="E262" s="100">
        <v>12.98</v>
      </c>
      <c r="F262" s="3" t="s">
        <v>586</v>
      </c>
      <c r="G262" s="3">
        <v>5</v>
      </c>
      <c r="H262" s="3">
        <v>20</v>
      </c>
      <c r="I262" s="3">
        <v>74122000</v>
      </c>
    </row>
    <row r="263" spans="1:9" x14ac:dyDescent="0.2">
      <c r="A263" s="1" t="s">
        <v>11</v>
      </c>
      <c r="B263" s="3">
        <v>1070642</v>
      </c>
      <c r="C263" s="1" t="s">
        <v>847</v>
      </c>
      <c r="D263" s="99">
        <v>14.3</v>
      </c>
      <c r="E263" s="100">
        <v>18.02</v>
      </c>
      <c r="F263" s="3" t="s">
        <v>586</v>
      </c>
      <c r="G263" s="3">
        <v>5</v>
      </c>
      <c r="H263" s="3">
        <v>20</v>
      </c>
      <c r="I263" s="3">
        <v>74122000</v>
      </c>
    </row>
    <row r="264" spans="1:9" x14ac:dyDescent="0.2">
      <c r="A264" s="1" t="s">
        <v>11</v>
      </c>
      <c r="B264" s="3">
        <v>1070644</v>
      </c>
      <c r="C264" s="1" t="s">
        <v>848</v>
      </c>
      <c r="D264" s="99">
        <v>7</v>
      </c>
      <c r="E264" s="100">
        <v>8.82</v>
      </c>
      <c r="F264" s="3" t="s">
        <v>586</v>
      </c>
      <c r="G264" s="3">
        <v>10</v>
      </c>
      <c r="H264" s="3">
        <v>40</v>
      </c>
      <c r="I264" s="3">
        <v>74122000</v>
      </c>
    </row>
    <row r="265" spans="1:9" x14ac:dyDescent="0.2">
      <c r="A265" s="1" t="s">
        <v>11</v>
      </c>
      <c r="B265" s="3">
        <v>1070645</v>
      </c>
      <c r="C265" s="1" t="s">
        <v>849</v>
      </c>
      <c r="D265" s="99">
        <v>11.36</v>
      </c>
      <c r="E265" s="100">
        <v>14.31</v>
      </c>
      <c r="F265" s="3" t="s">
        <v>586</v>
      </c>
      <c r="G265" s="3">
        <v>10</v>
      </c>
      <c r="H265" s="3">
        <v>40</v>
      </c>
      <c r="I265" s="3">
        <v>74122000</v>
      </c>
    </row>
    <row r="266" spans="1:9" x14ac:dyDescent="0.2">
      <c r="A266" s="1" t="s">
        <v>11</v>
      </c>
      <c r="B266" s="3">
        <v>1070646</v>
      </c>
      <c r="C266" s="1" t="s">
        <v>850</v>
      </c>
      <c r="D266" s="99">
        <v>12.16</v>
      </c>
      <c r="E266" s="100">
        <v>15.32</v>
      </c>
      <c r="F266" s="3" t="s">
        <v>586</v>
      </c>
      <c r="G266" s="3">
        <v>10</v>
      </c>
      <c r="H266" s="3">
        <v>40</v>
      </c>
      <c r="I266" s="3">
        <v>74122000</v>
      </c>
    </row>
    <row r="267" spans="1:9" x14ac:dyDescent="0.2">
      <c r="A267" s="1" t="s">
        <v>11</v>
      </c>
      <c r="B267" s="3">
        <v>1070647</v>
      </c>
      <c r="C267" s="1" t="s">
        <v>851</v>
      </c>
      <c r="D267" s="99">
        <v>13.19</v>
      </c>
      <c r="E267" s="100">
        <v>16.62</v>
      </c>
      <c r="F267" s="3" t="s">
        <v>586</v>
      </c>
      <c r="G267" s="3">
        <v>10</v>
      </c>
      <c r="H267" s="3">
        <v>40</v>
      </c>
      <c r="I267" s="3">
        <v>74122000</v>
      </c>
    </row>
    <row r="268" spans="1:9" x14ac:dyDescent="0.2">
      <c r="A268" s="1" t="s">
        <v>7</v>
      </c>
      <c r="B268" s="3">
        <v>1057846</v>
      </c>
      <c r="C268" s="1" t="s">
        <v>852</v>
      </c>
      <c r="D268" s="99">
        <v>6.14</v>
      </c>
      <c r="E268" s="100">
        <v>7.74</v>
      </c>
      <c r="F268" s="3" t="s">
        <v>1458</v>
      </c>
      <c r="G268" s="3">
        <v>1</v>
      </c>
      <c r="H268" s="3" t="s">
        <v>0</v>
      </c>
      <c r="I268" s="3">
        <v>40169997</v>
      </c>
    </row>
    <row r="269" spans="1:9" x14ac:dyDescent="0.2">
      <c r="A269" s="1" t="s">
        <v>11</v>
      </c>
      <c r="B269" s="3">
        <v>1070643</v>
      </c>
      <c r="C269" s="1" t="s">
        <v>853</v>
      </c>
      <c r="D269" s="99">
        <v>40.770000000000003</v>
      </c>
      <c r="E269" s="100">
        <v>51.37</v>
      </c>
      <c r="F269" s="3" t="s">
        <v>586</v>
      </c>
      <c r="G269" s="3">
        <v>1</v>
      </c>
      <c r="H269" s="3">
        <v>20</v>
      </c>
      <c r="I269" s="3">
        <v>74122000</v>
      </c>
    </row>
    <row r="270" spans="1:9" x14ac:dyDescent="0.2">
      <c r="A270" s="1" t="s">
        <v>11</v>
      </c>
      <c r="B270" s="3">
        <v>1070665</v>
      </c>
      <c r="C270" s="1" t="s">
        <v>854</v>
      </c>
      <c r="D270" s="99">
        <v>6</v>
      </c>
      <c r="E270" s="100">
        <v>7.56</v>
      </c>
      <c r="F270" s="3" t="s">
        <v>586</v>
      </c>
      <c r="G270" s="3">
        <v>75</v>
      </c>
      <c r="H270" s="3" t="s">
        <v>0</v>
      </c>
      <c r="I270" s="3">
        <v>74122000</v>
      </c>
    </row>
    <row r="271" spans="1:9" x14ac:dyDescent="0.2">
      <c r="A271" s="1" t="s">
        <v>11</v>
      </c>
      <c r="B271" s="3">
        <v>1070629</v>
      </c>
      <c r="C271" s="1" t="s">
        <v>855</v>
      </c>
      <c r="D271" s="99">
        <v>27.95</v>
      </c>
      <c r="E271" s="100">
        <v>35.22</v>
      </c>
      <c r="F271" s="3" t="s">
        <v>586</v>
      </c>
      <c r="G271" s="3">
        <v>5</v>
      </c>
      <c r="H271" s="3">
        <v>20</v>
      </c>
      <c r="I271" s="3">
        <v>74122000</v>
      </c>
    </row>
    <row r="272" spans="1:9" x14ac:dyDescent="0.2">
      <c r="A272" s="1" t="s">
        <v>11</v>
      </c>
      <c r="B272" s="3">
        <v>1070630</v>
      </c>
      <c r="C272" s="1" t="s">
        <v>856</v>
      </c>
      <c r="D272" s="99">
        <v>27.95</v>
      </c>
      <c r="E272" s="100">
        <v>35.22</v>
      </c>
      <c r="F272" s="3" t="s">
        <v>586</v>
      </c>
      <c r="G272" s="3">
        <v>5</v>
      </c>
      <c r="H272" s="3" t="s">
        <v>0</v>
      </c>
      <c r="I272" s="3">
        <v>74122000</v>
      </c>
    </row>
    <row r="273" spans="1:9" x14ac:dyDescent="0.2">
      <c r="A273" s="1" t="s">
        <v>11</v>
      </c>
      <c r="B273" s="3">
        <v>1070631</v>
      </c>
      <c r="C273" s="1" t="s">
        <v>857</v>
      </c>
      <c r="D273" s="99">
        <v>37.950000000000003</v>
      </c>
      <c r="E273" s="100">
        <v>47.82</v>
      </c>
      <c r="F273" s="3" t="s">
        <v>586</v>
      </c>
      <c r="G273" s="3">
        <v>5</v>
      </c>
      <c r="H273" s="3" t="s">
        <v>0</v>
      </c>
      <c r="I273" s="3">
        <v>74122000</v>
      </c>
    </row>
    <row r="274" spans="1:9" x14ac:dyDescent="0.2">
      <c r="A274" s="1" t="s">
        <v>11</v>
      </c>
      <c r="B274" s="3">
        <v>1070632</v>
      </c>
      <c r="C274" s="1" t="s">
        <v>858</v>
      </c>
      <c r="D274" s="99">
        <v>37.950000000000003</v>
      </c>
      <c r="E274" s="100">
        <v>47.82</v>
      </c>
      <c r="F274" s="3" t="s">
        <v>586</v>
      </c>
      <c r="G274" s="3">
        <v>5</v>
      </c>
      <c r="H274" s="3" t="s">
        <v>0</v>
      </c>
      <c r="I274" s="3">
        <v>74122000</v>
      </c>
    </row>
    <row r="275" spans="1:9" x14ac:dyDescent="0.2">
      <c r="A275" s="1" t="s">
        <v>11</v>
      </c>
      <c r="B275" s="3">
        <v>1070633</v>
      </c>
      <c r="C275" s="1" t="s">
        <v>859</v>
      </c>
      <c r="D275" s="99">
        <v>56.19</v>
      </c>
      <c r="E275" s="100">
        <v>70.8</v>
      </c>
      <c r="F275" s="3" t="s">
        <v>586</v>
      </c>
      <c r="G275" s="3">
        <v>3</v>
      </c>
      <c r="H275" s="3" t="s">
        <v>0</v>
      </c>
      <c r="I275" s="3">
        <v>74122000</v>
      </c>
    </row>
    <row r="276" spans="1:9" x14ac:dyDescent="0.2">
      <c r="A276" s="1" t="s">
        <v>11</v>
      </c>
      <c r="B276" s="3">
        <v>1070634</v>
      </c>
      <c r="C276" s="1" t="s">
        <v>860</v>
      </c>
      <c r="D276" s="99">
        <v>72.05</v>
      </c>
      <c r="E276" s="100">
        <v>90.78</v>
      </c>
      <c r="F276" s="3" t="s">
        <v>586</v>
      </c>
      <c r="G276" s="3">
        <v>3</v>
      </c>
      <c r="H276" s="3" t="s">
        <v>0</v>
      </c>
      <c r="I276" s="3">
        <v>74122000</v>
      </c>
    </row>
    <row r="277" spans="1:9" x14ac:dyDescent="0.2">
      <c r="A277" s="1" t="s">
        <v>11</v>
      </c>
      <c r="B277" s="3">
        <v>1070635</v>
      </c>
      <c r="C277" s="1" t="s">
        <v>861</v>
      </c>
      <c r="D277" s="99">
        <v>72.05</v>
      </c>
      <c r="E277" s="100">
        <v>90.78</v>
      </c>
      <c r="F277" s="3" t="s">
        <v>586</v>
      </c>
      <c r="G277" s="3">
        <v>3</v>
      </c>
      <c r="H277" s="3" t="s">
        <v>0</v>
      </c>
      <c r="I277" s="3">
        <v>74122000</v>
      </c>
    </row>
    <row r="278" spans="1:9" x14ac:dyDescent="0.2">
      <c r="A278" s="1" t="s">
        <v>11</v>
      </c>
      <c r="B278" s="3">
        <v>1070636</v>
      </c>
      <c r="C278" s="1" t="s">
        <v>862</v>
      </c>
      <c r="D278" s="99">
        <v>41.06</v>
      </c>
      <c r="E278" s="100">
        <v>51.74</v>
      </c>
      <c r="F278" s="3" t="s">
        <v>586</v>
      </c>
      <c r="G278" s="3">
        <v>5</v>
      </c>
      <c r="H278" s="3" t="s">
        <v>0</v>
      </c>
      <c r="I278" s="3">
        <v>74122000</v>
      </c>
    </row>
    <row r="279" spans="1:9" x14ac:dyDescent="0.2">
      <c r="A279" s="1" t="s">
        <v>11</v>
      </c>
      <c r="B279" s="3">
        <v>1070637</v>
      </c>
      <c r="C279" s="1" t="s">
        <v>863</v>
      </c>
      <c r="D279" s="99">
        <v>43.66</v>
      </c>
      <c r="E279" s="100">
        <v>55.01</v>
      </c>
      <c r="F279" s="3" t="s">
        <v>586</v>
      </c>
      <c r="G279" s="3">
        <v>5</v>
      </c>
      <c r="H279" s="3" t="s">
        <v>0</v>
      </c>
      <c r="I279" s="3">
        <v>74122000</v>
      </c>
    </row>
    <row r="280" spans="1:9" x14ac:dyDescent="0.2">
      <c r="A280" s="1" t="s">
        <v>11</v>
      </c>
      <c r="B280" s="3">
        <v>1070648</v>
      </c>
      <c r="C280" s="1" t="s">
        <v>864</v>
      </c>
      <c r="D280" s="99">
        <v>18.690000000000001</v>
      </c>
      <c r="E280" s="100">
        <v>23.55</v>
      </c>
      <c r="F280" s="3" t="s">
        <v>586</v>
      </c>
      <c r="G280" s="3">
        <v>10</v>
      </c>
      <c r="H280" s="3">
        <v>40</v>
      </c>
      <c r="I280" s="3">
        <v>74122000</v>
      </c>
    </row>
    <row r="281" spans="1:9" x14ac:dyDescent="0.2">
      <c r="A281" s="1" t="s">
        <v>11</v>
      </c>
      <c r="B281" s="3">
        <v>1070649</v>
      </c>
      <c r="C281" s="1" t="s">
        <v>865</v>
      </c>
      <c r="D281" s="99">
        <v>18.57</v>
      </c>
      <c r="E281" s="100">
        <v>23.4</v>
      </c>
      <c r="F281" s="3" t="s">
        <v>586</v>
      </c>
      <c r="G281" s="3">
        <v>10</v>
      </c>
      <c r="H281" s="3">
        <v>40</v>
      </c>
      <c r="I281" s="3">
        <v>74122000</v>
      </c>
    </row>
    <row r="282" spans="1:9" x14ac:dyDescent="0.2">
      <c r="A282" s="1" t="s">
        <v>11</v>
      </c>
      <c r="B282" s="3">
        <v>1070657</v>
      </c>
      <c r="C282" s="1" t="s">
        <v>866</v>
      </c>
      <c r="D282" s="99">
        <v>17.649999999999999</v>
      </c>
      <c r="E282" s="100">
        <v>22.24</v>
      </c>
      <c r="F282" s="3" t="s">
        <v>586</v>
      </c>
      <c r="G282" s="3">
        <v>1</v>
      </c>
      <c r="H282" s="3">
        <v>10</v>
      </c>
      <c r="I282" s="3">
        <v>74122000</v>
      </c>
    </row>
    <row r="283" spans="1:9" x14ac:dyDescent="0.2">
      <c r="A283" s="1" t="s">
        <v>11</v>
      </c>
      <c r="B283" s="3">
        <v>1070659</v>
      </c>
      <c r="C283" s="1" t="s">
        <v>867</v>
      </c>
      <c r="D283" s="99">
        <v>10.37</v>
      </c>
      <c r="E283" s="100">
        <v>13.07</v>
      </c>
      <c r="F283" s="3" t="s">
        <v>586</v>
      </c>
      <c r="G283" s="3">
        <v>1</v>
      </c>
      <c r="H283" s="3">
        <v>5</v>
      </c>
      <c r="I283" s="3">
        <v>74122000</v>
      </c>
    </row>
    <row r="284" spans="1:9" x14ac:dyDescent="0.2">
      <c r="A284" s="1" t="s">
        <v>11</v>
      </c>
      <c r="B284" s="3">
        <v>1070658</v>
      </c>
      <c r="C284" s="1" t="s">
        <v>868</v>
      </c>
      <c r="D284" s="99">
        <v>4.5599999999999996</v>
      </c>
      <c r="E284" s="100">
        <v>5.75</v>
      </c>
      <c r="F284" s="3" t="s">
        <v>586</v>
      </c>
      <c r="G284" s="3">
        <v>10</v>
      </c>
      <c r="H284" s="3">
        <v>80</v>
      </c>
      <c r="I284" s="3">
        <v>74122000</v>
      </c>
    </row>
    <row r="285" spans="1:9" x14ac:dyDescent="0.2">
      <c r="A285" s="1" t="s">
        <v>11</v>
      </c>
      <c r="B285" s="3">
        <v>1070621</v>
      </c>
      <c r="C285" s="1" t="s">
        <v>100</v>
      </c>
      <c r="D285" s="99">
        <v>2.4500000000000002</v>
      </c>
      <c r="E285" s="100">
        <v>3.09</v>
      </c>
      <c r="F285" s="3" t="s">
        <v>586</v>
      </c>
      <c r="G285" s="3">
        <v>20</v>
      </c>
      <c r="H285" s="3">
        <v>160</v>
      </c>
      <c r="I285" s="3">
        <v>74122000</v>
      </c>
    </row>
    <row r="286" spans="1:9" x14ac:dyDescent="0.2">
      <c r="A286" s="1" t="s">
        <v>11</v>
      </c>
      <c r="B286" s="3">
        <v>1070622</v>
      </c>
      <c r="C286" s="1" t="s">
        <v>101</v>
      </c>
      <c r="D286" s="99">
        <v>2.96</v>
      </c>
      <c r="E286" s="100">
        <v>3.73</v>
      </c>
      <c r="F286" s="3" t="s">
        <v>586</v>
      </c>
      <c r="G286" s="3">
        <v>10</v>
      </c>
      <c r="H286" s="3" t="s">
        <v>0</v>
      </c>
      <c r="I286" s="3">
        <v>74122000</v>
      </c>
    </row>
    <row r="287" spans="1:9" x14ac:dyDescent="0.2">
      <c r="A287" s="1" t="s">
        <v>11</v>
      </c>
      <c r="B287" s="3">
        <v>1070623</v>
      </c>
      <c r="C287" s="1" t="s">
        <v>102</v>
      </c>
      <c r="D287" s="99">
        <v>5.21</v>
      </c>
      <c r="E287" s="100">
        <v>6.56</v>
      </c>
      <c r="F287" s="3" t="s">
        <v>586</v>
      </c>
      <c r="G287" s="3">
        <v>10</v>
      </c>
      <c r="H287" s="3" t="s">
        <v>0</v>
      </c>
      <c r="I287" s="3">
        <v>74122000</v>
      </c>
    </row>
    <row r="288" spans="1:9" x14ac:dyDescent="0.2">
      <c r="A288" s="1" t="s">
        <v>11</v>
      </c>
      <c r="B288" s="3">
        <v>1070624</v>
      </c>
      <c r="C288" s="1" t="s">
        <v>103</v>
      </c>
      <c r="D288" s="99">
        <v>8.76</v>
      </c>
      <c r="E288" s="100">
        <v>11.04</v>
      </c>
      <c r="F288" s="3" t="s">
        <v>586</v>
      </c>
      <c r="G288" s="3">
        <v>5</v>
      </c>
      <c r="H288" s="3" t="s">
        <v>0</v>
      </c>
      <c r="I288" s="3">
        <v>74122000</v>
      </c>
    </row>
    <row r="289" spans="1:9" x14ac:dyDescent="0.2">
      <c r="A289" s="1" t="s">
        <v>1</v>
      </c>
      <c r="B289" s="3">
        <v>1013756</v>
      </c>
      <c r="C289" s="1" t="s">
        <v>525</v>
      </c>
      <c r="D289" s="99">
        <v>5.08</v>
      </c>
      <c r="E289" s="100">
        <v>6.4</v>
      </c>
      <c r="F289" s="3" t="s">
        <v>586</v>
      </c>
      <c r="G289" s="3">
        <v>10</v>
      </c>
      <c r="H289" s="3" t="s">
        <v>0</v>
      </c>
      <c r="I289" s="3">
        <v>74122000</v>
      </c>
    </row>
    <row r="290" spans="1:9" x14ac:dyDescent="0.2">
      <c r="A290" s="1" t="s">
        <v>1</v>
      </c>
      <c r="B290" s="3">
        <v>1013760</v>
      </c>
      <c r="C290" s="1" t="s">
        <v>526</v>
      </c>
      <c r="D290" s="99">
        <v>5.3</v>
      </c>
      <c r="E290" s="100">
        <v>6.68</v>
      </c>
      <c r="F290" s="3" t="s">
        <v>586</v>
      </c>
      <c r="G290" s="3">
        <v>10</v>
      </c>
      <c r="H290" s="3" t="s">
        <v>0</v>
      </c>
      <c r="I290" s="3">
        <v>74122000</v>
      </c>
    </row>
    <row r="291" spans="1:9" x14ac:dyDescent="0.2">
      <c r="A291" s="1" t="s">
        <v>1</v>
      </c>
      <c r="B291" s="3">
        <v>1013762</v>
      </c>
      <c r="C291" s="1" t="s">
        <v>527</v>
      </c>
      <c r="D291" s="99">
        <v>5.94</v>
      </c>
      <c r="E291" s="100">
        <v>7.48</v>
      </c>
      <c r="F291" s="3" t="s">
        <v>586</v>
      </c>
      <c r="G291" s="3">
        <v>10</v>
      </c>
      <c r="H291" s="3" t="s">
        <v>0</v>
      </c>
      <c r="I291" s="3">
        <v>74122000</v>
      </c>
    </row>
    <row r="292" spans="1:9" x14ac:dyDescent="0.2">
      <c r="A292" s="1" t="s">
        <v>1</v>
      </c>
      <c r="B292" s="3">
        <v>1013764</v>
      </c>
      <c r="C292" s="1" t="s">
        <v>528</v>
      </c>
      <c r="D292" s="99">
        <v>8.8800000000000008</v>
      </c>
      <c r="E292" s="100">
        <v>11.19</v>
      </c>
      <c r="F292" s="3" t="s">
        <v>586</v>
      </c>
      <c r="G292" s="3">
        <v>5</v>
      </c>
      <c r="H292" s="3" t="s">
        <v>0</v>
      </c>
      <c r="I292" s="3">
        <v>74122000</v>
      </c>
    </row>
    <row r="293" spans="1:9" x14ac:dyDescent="0.2">
      <c r="A293" s="1" t="s">
        <v>1</v>
      </c>
      <c r="B293" s="3">
        <v>1013765</v>
      </c>
      <c r="C293" s="1" t="s">
        <v>529</v>
      </c>
      <c r="D293" s="99">
        <v>11.67</v>
      </c>
      <c r="E293" s="100">
        <v>14.7</v>
      </c>
      <c r="F293" s="3" t="s">
        <v>586</v>
      </c>
      <c r="G293" s="3">
        <v>2</v>
      </c>
      <c r="H293" s="3" t="s">
        <v>0</v>
      </c>
      <c r="I293" s="3">
        <v>74122000</v>
      </c>
    </row>
    <row r="294" spans="1:9" x14ac:dyDescent="0.2">
      <c r="A294" s="1" t="s">
        <v>11</v>
      </c>
      <c r="B294" s="3">
        <v>1070666</v>
      </c>
      <c r="C294" s="1" t="s">
        <v>1316</v>
      </c>
      <c r="D294" s="99">
        <v>22.44</v>
      </c>
      <c r="E294" s="100">
        <v>28.27</v>
      </c>
      <c r="F294" s="3" t="s">
        <v>586</v>
      </c>
      <c r="G294" s="3">
        <v>5</v>
      </c>
      <c r="H294" s="3">
        <v>175</v>
      </c>
      <c r="I294" s="3">
        <v>74122000</v>
      </c>
    </row>
    <row r="295" spans="1:9" x14ac:dyDescent="0.2">
      <c r="A295" s="1" t="s">
        <v>11</v>
      </c>
      <c r="B295" s="3">
        <v>1070661</v>
      </c>
      <c r="C295" s="1" t="s">
        <v>1317</v>
      </c>
      <c r="D295" s="99">
        <v>16.48</v>
      </c>
      <c r="E295" s="100">
        <v>20.76</v>
      </c>
      <c r="F295" s="3" t="s">
        <v>586</v>
      </c>
      <c r="G295" s="3">
        <v>5</v>
      </c>
      <c r="H295" s="3" t="s">
        <v>0</v>
      </c>
      <c r="I295" s="3">
        <v>74122000</v>
      </c>
    </row>
    <row r="296" spans="1:9" x14ac:dyDescent="0.2">
      <c r="A296" s="1" t="s">
        <v>11</v>
      </c>
      <c r="B296" s="3">
        <v>1070662</v>
      </c>
      <c r="C296" s="1" t="s">
        <v>1316</v>
      </c>
      <c r="D296" s="99">
        <v>16.89</v>
      </c>
      <c r="E296" s="100">
        <v>21.28</v>
      </c>
      <c r="F296" s="3" t="s">
        <v>586</v>
      </c>
      <c r="G296" s="3">
        <v>5</v>
      </c>
      <c r="H296" s="3">
        <v>175</v>
      </c>
      <c r="I296" s="3">
        <v>74122000</v>
      </c>
    </row>
    <row r="297" spans="1:9" x14ac:dyDescent="0.2">
      <c r="A297" s="1" t="s">
        <v>11</v>
      </c>
      <c r="B297" s="3">
        <v>1070663</v>
      </c>
      <c r="C297" s="1" t="s">
        <v>1318</v>
      </c>
      <c r="D297" s="99">
        <v>11.01</v>
      </c>
      <c r="E297" s="100">
        <v>13.87</v>
      </c>
      <c r="F297" s="3" t="s">
        <v>586</v>
      </c>
      <c r="G297" s="3">
        <v>5</v>
      </c>
      <c r="H297" s="3" t="s">
        <v>0</v>
      </c>
      <c r="I297" s="3">
        <v>74122000</v>
      </c>
    </row>
    <row r="298" spans="1:9" x14ac:dyDescent="0.2">
      <c r="A298" s="1" t="s">
        <v>11</v>
      </c>
      <c r="B298" s="3">
        <v>1070664</v>
      </c>
      <c r="C298" s="1" t="s">
        <v>1319</v>
      </c>
      <c r="D298" s="99">
        <v>11.12</v>
      </c>
      <c r="E298" s="100">
        <v>14.01</v>
      </c>
      <c r="F298" s="3" t="s">
        <v>586</v>
      </c>
      <c r="G298" s="3">
        <v>5</v>
      </c>
      <c r="H298" s="3" t="s">
        <v>0</v>
      </c>
      <c r="I298" s="3">
        <v>74122000</v>
      </c>
    </row>
    <row r="299" spans="1:9" x14ac:dyDescent="0.2">
      <c r="A299" s="1" t="s">
        <v>11</v>
      </c>
      <c r="B299" s="3">
        <v>1070650</v>
      </c>
      <c r="C299" s="1" t="s">
        <v>1320</v>
      </c>
      <c r="D299" s="99">
        <v>8.2200000000000006</v>
      </c>
      <c r="E299" s="100">
        <v>10.36</v>
      </c>
      <c r="F299" s="3" t="s">
        <v>586</v>
      </c>
      <c r="G299" s="3">
        <v>20</v>
      </c>
      <c r="H299" s="3" t="s">
        <v>0</v>
      </c>
      <c r="I299" s="3">
        <v>74122000</v>
      </c>
    </row>
    <row r="300" spans="1:9" x14ac:dyDescent="0.2">
      <c r="A300" s="1" t="s">
        <v>11</v>
      </c>
      <c r="B300" s="3">
        <v>1070651</v>
      </c>
      <c r="C300" s="1" t="s">
        <v>1321</v>
      </c>
      <c r="D300" s="99">
        <v>7.81</v>
      </c>
      <c r="E300" s="100">
        <v>9.84</v>
      </c>
      <c r="F300" s="3" t="s">
        <v>586</v>
      </c>
      <c r="G300" s="3">
        <v>20</v>
      </c>
      <c r="H300" s="3" t="s">
        <v>0</v>
      </c>
      <c r="I300" s="3">
        <v>74122000</v>
      </c>
    </row>
    <row r="301" spans="1:9" x14ac:dyDescent="0.2">
      <c r="A301" s="1" t="s">
        <v>11</v>
      </c>
      <c r="B301" s="3">
        <v>1070652</v>
      </c>
      <c r="C301" s="1" t="s">
        <v>869</v>
      </c>
      <c r="D301" s="99">
        <v>13.99</v>
      </c>
      <c r="E301" s="100">
        <v>17.63</v>
      </c>
      <c r="F301" s="3" t="s">
        <v>586</v>
      </c>
      <c r="G301" s="3">
        <v>1</v>
      </c>
      <c r="H301" s="3">
        <v>5</v>
      </c>
      <c r="I301" s="3">
        <v>74122000</v>
      </c>
    </row>
    <row r="302" spans="1:9" x14ac:dyDescent="0.2">
      <c r="A302" s="1" t="s">
        <v>11</v>
      </c>
      <c r="B302" s="3">
        <v>1070653</v>
      </c>
      <c r="C302" s="1" t="s">
        <v>870</v>
      </c>
      <c r="D302" s="99">
        <v>41.1</v>
      </c>
      <c r="E302" s="100">
        <v>51.79</v>
      </c>
      <c r="F302" s="3" t="s">
        <v>586</v>
      </c>
      <c r="G302" s="3">
        <v>1</v>
      </c>
      <c r="H302" s="3">
        <v>5</v>
      </c>
      <c r="I302" s="3">
        <v>74122000</v>
      </c>
    </row>
    <row r="303" spans="1:9" x14ac:dyDescent="0.2">
      <c r="A303" s="1" t="s">
        <v>11</v>
      </c>
      <c r="B303" s="3">
        <v>1070654</v>
      </c>
      <c r="C303" s="1" t="s">
        <v>871</v>
      </c>
      <c r="D303" s="99">
        <v>42.12</v>
      </c>
      <c r="E303" s="100">
        <v>53.07</v>
      </c>
      <c r="F303" s="3" t="s">
        <v>586</v>
      </c>
      <c r="G303" s="3">
        <v>1</v>
      </c>
      <c r="H303" s="3">
        <v>5</v>
      </c>
      <c r="I303" s="3">
        <v>74122000</v>
      </c>
    </row>
    <row r="304" spans="1:9" x14ac:dyDescent="0.2">
      <c r="A304" s="1" t="s">
        <v>11</v>
      </c>
      <c r="B304" s="3">
        <v>1070655</v>
      </c>
      <c r="C304" s="1" t="s">
        <v>872</v>
      </c>
      <c r="D304" s="99">
        <v>62.07</v>
      </c>
      <c r="E304" s="100">
        <v>78.209999999999994</v>
      </c>
      <c r="F304" s="3" t="s">
        <v>586</v>
      </c>
      <c r="G304" s="3">
        <v>1</v>
      </c>
      <c r="H304" s="3">
        <v>5</v>
      </c>
      <c r="I304" s="3">
        <v>74122000</v>
      </c>
    </row>
    <row r="305" spans="1:9" x14ac:dyDescent="0.2">
      <c r="A305" s="1" t="s">
        <v>11</v>
      </c>
      <c r="B305" s="3">
        <v>1070656</v>
      </c>
      <c r="C305" s="1" t="s">
        <v>873</v>
      </c>
      <c r="D305" s="99">
        <v>69.72</v>
      </c>
      <c r="E305" s="100">
        <v>87.85</v>
      </c>
      <c r="F305" s="3" t="s">
        <v>586</v>
      </c>
      <c r="G305" s="3">
        <v>1</v>
      </c>
      <c r="H305" s="3">
        <v>5</v>
      </c>
      <c r="I305" s="3">
        <v>74122000</v>
      </c>
    </row>
    <row r="306" spans="1:9" x14ac:dyDescent="0.2">
      <c r="A306" s="1" t="s">
        <v>7</v>
      </c>
      <c r="B306" s="3">
        <v>1057840</v>
      </c>
      <c r="C306" s="1" t="s">
        <v>1322</v>
      </c>
      <c r="D306" s="99">
        <v>5.44</v>
      </c>
      <c r="E306" s="100">
        <v>6.85</v>
      </c>
      <c r="F306" s="3" t="s">
        <v>586</v>
      </c>
      <c r="G306" s="3">
        <v>1</v>
      </c>
      <c r="H306" s="3">
        <v>5</v>
      </c>
      <c r="I306" s="3">
        <v>73269098</v>
      </c>
    </row>
    <row r="307" spans="1:9" x14ac:dyDescent="0.2">
      <c r="A307" s="1" t="s">
        <v>7</v>
      </c>
      <c r="B307" s="3">
        <v>1057841</v>
      </c>
      <c r="C307" s="1" t="s">
        <v>1323</v>
      </c>
      <c r="D307" s="99">
        <v>5.44</v>
      </c>
      <c r="E307" s="100">
        <v>6.85</v>
      </c>
      <c r="F307" s="3" t="s">
        <v>586</v>
      </c>
      <c r="G307" s="3">
        <v>5</v>
      </c>
      <c r="H307" s="3">
        <v>270</v>
      </c>
      <c r="I307" s="3">
        <v>73269098</v>
      </c>
    </row>
    <row r="308" spans="1:9" x14ac:dyDescent="0.2">
      <c r="A308" s="1" t="s">
        <v>7</v>
      </c>
      <c r="B308" s="3">
        <v>1057839</v>
      </c>
      <c r="C308" s="1" t="s">
        <v>1324</v>
      </c>
      <c r="D308" s="99">
        <v>5.44</v>
      </c>
      <c r="E308" s="100">
        <v>6.85</v>
      </c>
      <c r="F308" s="3" t="s">
        <v>586</v>
      </c>
      <c r="G308" s="3">
        <v>5</v>
      </c>
      <c r="H308" s="3" t="s">
        <v>0</v>
      </c>
      <c r="I308" s="3">
        <v>73269098</v>
      </c>
    </row>
    <row r="309" spans="1:9" x14ac:dyDescent="0.2">
      <c r="A309" s="1" t="s">
        <v>7</v>
      </c>
      <c r="B309" s="3">
        <v>1057842</v>
      </c>
      <c r="C309" s="1" t="s">
        <v>1325</v>
      </c>
      <c r="D309" s="99">
        <v>6.88</v>
      </c>
      <c r="E309" s="100">
        <v>8.67</v>
      </c>
      <c r="F309" s="3" t="s">
        <v>586</v>
      </c>
      <c r="G309" s="3">
        <v>5</v>
      </c>
      <c r="H309" s="3">
        <v>165</v>
      </c>
      <c r="I309" s="3">
        <v>73269098</v>
      </c>
    </row>
    <row r="310" spans="1:9" x14ac:dyDescent="0.2">
      <c r="A310" s="1" t="s">
        <v>7</v>
      </c>
      <c r="B310" s="3">
        <v>1057843</v>
      </c>
      <c r="C310" s="1" t="s">
        <v>874</v>
      </c>
      <c r="D310" s="99">
        <v>5.53</v>
      </c>
      <c r="E310" s="100">
        <v>6.97</v>
      </c>
      <c r="F310" s="3" t="s">
        <v>586</v>
      </c>
      <c r="G310" s="3">
        <v>1</v>
      </c>
      <c r="H310" s="3">
        <v>5</v>
      </c>
      <c r="I310" s="3">
        <v>73269098</v>
      </c>
    </row>
    <row r="311" spans="1:9" x14ac:dyDescent="0.2">
      <c r="A311" s="1" t="s">
        <v>7</v>
      </c>
      <c r="B311" s="3">
        <v>1057844</v>
      </c>
      <c r="C311" s="1" t="s">
        <v>875</v>
      </c>
      <c r="D311" s="99">
        <v>29.03</v>
      </c>
      <c r="E311" s="100">
        <v>36.58</v>
      </c>
      <c r="F311" s="3" t="s">
        <v>586</v>
      </c>
      <c r="G311" s="3">
        <v>1</v>
      </c>
      <c r="H311" s="3">
        <v>10</v>
      </c>
      <c r="I311" s="3">
        <v>73269098</v>
      </c>
    </row>
    <row r="312" spans="1:9" x14ac:dyDescent="0.2">
      <c r="A312" s="1" t="s">
        <v>11</v>
      </c>
      <c r="B312" s="3">
        <v>1057845</v>
      </c>
      <c r="C312" s="1" t="s">
        <v>876</v>
      </c>
      <c r="D312" s="99">
        <v>22.45</v>
      </c>
      <c r="E312" s="100">
        <v>28.29</v>
      </c>
      <c r="F312" s="3" t="s">
        <v>1458</v>
      </c>
      <c r="G312" s="3">
        <v>1</v>
      </c>
      <c r="H312" s="3">
        <v>5</v>
      </c>
      <c r="I312" s="3">
        <v>40169997</v>
      </c>
    </row>
    <row r="313" spans="1:9" x14ac:dyDescent="0.2">
      <c r="A313" s="1" t="s">
        <v>11</v>
      </c>
      <c r="B313" s="3">
        <v>1070705</v>
      </c>
      <c r="C313" s="1" t="s">
        <v>91</v>
      </c>
      <c r="D313" s="99">
        <v>6.86</v>
      </c>
      <c r="E313" s="100">
        <v>8.64</v>
      </c>
      <c r="F313" s="3" t="s">
        <v>586</v>
      </c>
      <c r="G313" s="3">
        <v>10</v>
      </c>
      <c r="H313" s="3">
        <v>80</v>
      </c>
      <c r="I313" s="3">
        <v>74122000</v>
      </c>
    </row>
    <row r="314" spans="1:9" x14ac:dyDescent="0.2">
      <c r="A314" s="1" t="s">
        <v>11</v>
      </c>
      <c r="B314" s="3">
        <v>1070706</v>
      </c>
      <c r="C314" s="1" t="s">
        <v>92</v>
      </c>
      <c r="D314" s="99">
        <v>6.86</v>
      </c>
      <c r="E314" s="100">
        <v>8.64</v>
      </c>
      <c r="F314" s="3" t="s">
        <v>586</v>
      </c>
      <c r="G314" s="3">
        <v>10</v>
      </c>
      <c r="H314" s="3">
        <v>80</v>
      </c>
      <c r="I314" s="3">
        <v>74122000</v>
      </c>
    </row>
    <row r="315" spans="1:9" x14ac:dyDescent="0.2">
      <c r="A315" s="1" t="s">
        <v>11</v>
      </c>
      <c r="B315" s="3">
        <v>1070615</v>
      </c>
      <c r="C315" s="1" t="s">
        <v>93</v>
      </c>
      <c r="D315" s="99">
        <v>6.86</v>
      </c>
      <c r="E315" s="100">
        <v>8.64</v>
      </c>
      <c r="F315" s="3" t="s">
        <v>586</v>
      </c>
      <c r="G315" s="3">
        <v>20</v>
      </c>
      <c r="H315" s="3">
        <v>160</v>
      </c>
      <c r="I315" s="3">
        <v>74122000</v>
      </c>
    </row>
    <row r="316" spans="1:9" x14ac:dyDescent="0.2">
      <c r="A316" s="1" t="s">
        <v>11</v>
      </c>
      <c r="B316" s="3">
        <v>1070707</v>
      </c>
      <c r="C316" s="1" t="s">
        <v>94</v>
      </c>
      <c r="D316" s="99">
        <v>7.43</v>
      </c>
      <c r="E316" s="100">
        <v>9.36</v>
      </c>
      <c r="F316" s="3" t="s">
        <v>586</v>
      </c>
      <c r="G316" s="3">
        <v>10</v>
      </c>
      <c r="H316" s="3" t="s">
        <v>0</v>
      </c>
      <c r="I316" s="3">
        <v>74122000</v>
      </c>
    </row>
    <row r="317" spans="1:9" x14ac:dyDescent="0.2">
      <c r="A317" s="1" t="s">
        <v>11</v>
      </c>
      <c r="B317" s="3">
        <v>1070616</v>
      </c>
      <c r="C317" s="1" t="s">
        <v>95</v>
      </c>
      <c r="D317" s="99">
        <v>7.43</v>
      </c>
      <c r="E317" s="100">
        <v>9.36</v>
      </c>
      <c r="F317" s="3" t="s">
        <v>586</v>
      </c>
      <c r="G317" s="3">
        <v>10</v>
      </c>
      <c r="H317" s="3">
        <v>40</v>
      </c>
      <c r="I317" s="3">
        <v>74122000</v>
      </c>
    </row>
    <row r="318" spans="1:9" x14ac:dyDescent="0.2">
      <c r="A318" s="1" t="s">
        <v>11</v>
      </c>
      <c r="B318" s="3">
        <v>1070617</v>
      </c>
      <c r="C318" s="1" t="s">
        <v>96</v>
      </c>
      <c r="D318" s="99">
        <v>7.43</v>
      </c>
      <c r="E318" s="100">
        <v>9.36</v>
      </c>
      <c r="F318" s="3" t="s">
        <v>586</v>
      </c>
      <c r="G318" s="3">
        <v>15</v>
      </c>
      <c r="H318" s="3">
        <v>60</v>
      </c>
      <c r="I318" s="3">
        <v>74122000</v>
      </c>
    </row>
    <row r="319" spans="1:9" x14ac:dyDescent="0.2">
      <c r="A319" s="1" t="s">
        <v>11</v>
      </c>
      <c r="B319" s="3">
        <v>1070618</v>
      </c>
      <c r="C319" s="1" t="s">
        <v>97</v>
      </c>
      <c r="D319" s="99">
        <v>7.43</v>
      </c>
      <c r="E319" s="100">
        <v>9.36</v>
      </c>
      <c r="F319" s="3" t="s">
        <v>586</v>
      </c>
      <c r="G319" s="3">
        <v>5</v>
      </c>
      <c r="H319" s="3">
        <v>20</v>
      </c>
      <c r="I319" s="3">
        <v>74122000</v>
      </c>
    </row>
    <row r="320" spans="1:9" x14ac:dyDescent="0.2">
      <c r="A320" s="1" t="s">
        <v>11</v>
      </c>
      <c r="B320" s="3">
        <v>1070619</v>
      </c>
      <c r="C320" s="1" t="s">
        <v>98</v>
      </c>
      <c r="D320" s="99">
        <v>14.07</v>
      </c>
      <c r="E320" s="100">
        <v>17.73</v>
      </c>
      <c r="F320" s="3" t="s">
        <v>586</v>
      </c>
      <c r="G320" s="3">
        <v>5</v>
      </c>
      <c r="H320" s="3" t="s">
        <v>0</v>
      </c>
      <c r="I320" s="3">
        <v>74122000</v>
      </c>
    </row>
    <row r="321" spans="1:9" x14ac:dyDescent="0.2">
      <c r="A321" s="1" t="s">
        <v>11</v>
      </c>
      <c r="B321" s="3">
        <v>1070620</v>
      </c>
      <c r="C321" s="1" t="s">
        <v>99</v>
      </c>
      <c r="D321" s="99">
        <v>14.07</v>
      </c>
      <c r="E321" s="100">
        <v>17.73</v>
      </c>
      <c r="F321" s="3" t="s">
        <v>586</v>
      </c>
      <c r="G321" s="3">
        <v>5</v>
      </c>
      <c r="H321" s="3">
        <v>20</v>
      </c>
      <c r="I321" s="3">
        <v>74122000</v>
      </c>
    </row>
    <row r="322" spans="1:9" x14ac:dyDescent="0.2">
      <c r="A322" s="1" t="s">
        <v>11</v>
      </c>
      <c r="B322" s="3">
        <v>1070685</v>
      </c>
      <c r="C322" s="1" t="s">
        <v>877</v>
      </c>
      <c r="D322" s="99">
        <v>59.89</v>
      </c>
      <c r="E322" s="100">
        <v>75.459999999999994</v>
      </c>
      <c r="F322" s="3" t="s">
        <v>586</v>
      </c>
      <c r="G322" s="3">
        <v>1</v>
      </c>
      <c r="H322" s="3" t="s">
        <v>0</v>
      </c>
      <c r="I322" s="3">
        <v>74122000</v>
      </c>
    </row>
    <row r="323" spans="1:9" x14ac:dyDescent="0.2">
      <c r="A323" s="1" t="s">
        <v>11</v>
      </c>
      <c r="B323" s="3">
        <v>1070686</v>
      </c>
      <c r="C323" s="1" t="s">
        <v>104</v>
      </c>
      <c r="D323" s="99">
        <v>60.68</v>
      </c>
      <c r="E323" s="100">
        <v>76.459999999999994</v>
      </c>
      <c r="F323" s="3" t="s">
        <v>586</v>
      </c>
      <c r="G323" s="3">
        <v>1</v>
      </c>
      <c r="H323" s="3" t="s">
        <v>0</v>
      </c>
      <c r="I323" s="3">
        <v>74122000</v>
      </c>
    </row>
    <row r="324" spans="1:9" x14ac:dyDescent="0.2">
      <c r="A324" s="1" t="s">
        <v>11</v>
      </c>
      <c r="B324" s="3">
        <v>1070687</v>
      </c>
      <c r="C324" s="1" t="s">
        <v>105</v>
      </c>
      <c r="D324" s="99">
        <v>61.62</v>
      </c>
      <c r="E324" s="100">
        <v>77.64</v>
      </c>
      <c r="F324" s="3" t="s">
        <v>586</v>
      </c>
      <c r="G324" s="3">
        <v>1</v>
      </c>
      <c r="H324" s="3" t="s">
        <v>0</v>
      </c>
      <c r="I324" s="3">
        <v>74122000</v>
      </c>
    </row>
    <row r="325" spans="1:9" x14ac:dyDescent="0.2">
      <c r="A325" s="1" t="s">
        <v>11</v>
      </c>
      <c r="B325" s="3">
        <v>1070688</v>
      </c>
      <c r="C325" s="1" t="s">
        <v>106</v>
      </c>
      <c r="D325" s="99">
        <v>65.47</v>
      </c>
      <c r="E325" s="100">
        <v>82.49</v>
      </c>
      <c r="F325" s="3" t="s">
        <v>586</v>
      </c>
      <c r="G325" s="3">
        <v>1</v>
      </c>
      <c r="H325" s="3" t="s">
        <v>0</v>
      </c>
      <c r="I325" s="3">
        <v>74122000</v>
      </c>
    </row>
    <row r="326" spans="1:9" x14ac:dyDescent="0.2">
      <c r="A326" s="1" t="s">
        <v>11</v>
      </c>
      <c r="B326" s="3">
        <v>1070689</v>
      </c>
      <c r="C326" s="1" t="s">
        <v>878</v>
      </c>
      <c r="D326" s="99">
        <v>49.48</v>
      </c>
      <c r="E326" s="100">
        <v>62.34</v>
      </c>
      <c r="F326" s="3" t="s">
        <v>586</v>
      </c>
      <c r="G326" s="3">
        <v>1</v>
      </c>
      <c r="H326" s="3" t="s">
        <v>0</v>
      </c>
      <c r="I326" s="3">
        <v>74122000</v>
      </c>
    </row>
    <row r="327" spans="1:9" x14ac:dyDescent="0.2">
      <c r="A327" s="1" t="s">
        <v>11</v>
      </c>
      <c r="B327" s="3">
        <v>1070690</v>
      </c>
      <c r="C327" s="1" t="s">
        <v>107</v>
      </c>
      <c r="D327" s="99">
        <v>49.48</v>
      </c>
      <c r="E327" s="100">
        <v>62.34</v>
      </c>
      <c r="F327" s="3" t="s">
        <v>586</v>
      </c>
      <c r="G327" s="3">
        <v>1</v>
      </c>
      <c r="H327" s="3" t="s">
        <v>0</v>
      </c>
      <c r="I327" s="3">
        <v>74122000</v>
      </c>
    </row>
    <row r="328" spans="1:9" x14ac:dyDescent="0.2">
      <c r="A328" s="1" t="s">
        <v>11</v>
      </c>
      <c r="B328" s="3">
        <v>1070691</v>
      </c>
      <c r="C328" s="1" t="s">
        <v>108</v>
      </c>
      <c r="D328" s="99">
        <v>49.48</v>
      </c>
      <c r="E328" s="100">
        <v>62.34</v>
      </c>
      <c r="F328" s="3" t="s">
        <v>586</v>
      </c>
      <c r="G328" s="3">
        <v>1</v>
      </c>
      <c r="H328" s="3" t="s">
        <v>0</v>
      </c>
      <c r="I328" s="3">
        <v>74122000</v>
      </c>
    </row>
    <row r="329" spans="1:9" x14ac:dyDescent="0.2">
      <c r="A329" s="1" t="s">
        <v>11</v>
      </c>
      <c r="B329" s="3">
        <v>1070692</v>
      </c>
      <c r="C329" s="1" t="s">
        <v>109</v>
      </c>
      <c r="D329" s="99">
        <v>51.94</v>
      </c>
      <c r="E329" s="100">
        <v>65.44</v>
      </c>
      <c r="F329" s="3" t="s">
        <v>586</v>
      </c>
      <c r="G329" s="3">
        <v>1</v>
      </c>
      <c r="H329" s="3" t="s">
        <v>0</v>
      </c>
      <c r="I329" s="3">
        <v>74122000</v>
      </c>
    </row>
    <row r="330" spans="1:9" x14ac:dyDescent="0.2">
      <c r="A330" s="1" t="s">
        <v>11</v>
      </c>
      <c r="B330" s="3">
        <v>1070677</v>
      </c>
      <c r="C330" s="1" t="s">
        <v>1326</v>
      </c>
      <c r="D330" s="99">
        <v>10.56</v>
      </c>
      <c r="E330" s="100">
        <v>13.31</v>
      </c>
      <c r="F330" s="3" t="s">
        <v>586</v>
      </c>
      <c r="G330" s="3">
        <v>20</v>
      </c>
      <c r="H330" s="3" t="s">
        <v>0</v>
      </c>
      <c r="I330" s="3">
        <v>74122000</v>
      </c>
    </row>
    <row r="331" spans="1:9" x14ac:dyDescent="0.2">
      <c r="A331" s="1" t="s">
        <v>11</v>
      </c>
      <c r="B331" s="3">
        <v>1070678</v>
      </c>
      <c r="C331" s="1" t="s">
        <v>1327</v>
      </c>
      <c r="D331" s="99">
        <v>12.03</v>
      </c>
      <c r="E331" s="100">
        <v>15.16</v>
      </c>
      <c r="F331" s="3" t="s">
        <v>586</v>
      </c>
      <c r="G331" s="3">
        <v>20</v>
      </c>
      <c r="H331" s="3" t="s">
        <v>0</v>
      </c>
      <c r="I331" s="3">
        <v>74122000</v>
      </c>
    </row>
    <row r="332" spans="1:9" x14ac:dyDescent="0.2">
      <c r="A332" s="1" t="s">
        <v>11</v>
      </c>
      <c r="B332" s="3">
        <v>1070679</v>
      </c>
      <c r="C332" s="1" t="s">
        <v>1328</v>
      </c>
      <c r="D332" s="99">
        <v>26.21</v>
      </c>
      <c r="E332" s="100">
        <v>33.020000000000003</v>
      </c>
      <c r="F332" s="3" t="s">
        <v>586</v>
      </c>
      <c r="G332" s="3">
        <v>20</v>
      </c>
      <c r="H332" s="3">
        <v>400</v>
      </c>
      <c r="I332" s="3">
        <v>74122000</v>
      </c>
    </row>
    <row r="333" spans="1:9" x14ac:dyDescent="0.2">
      <c r="A333" s="1" t="s">
        <v>11</v>
      </c>
      <c r="B333" s="3">
        <v>1070680</v>
      </c>
      <c r="C333" s="1" t="s">
        <v>1329</v>
      </c>
      <c r="D333" s="99">
        <v>15.76</v>
      </c>
      <c r="E333" s="100">
        <v>19.86</v>
      </c>
      <c r="F333" s="3" t="s">
        <v>586</v>
      </c>
      <c r="G333" s="3">
        <v>20</v>
      </c>
      <c r="H333" s="3">
        <v>640</v>
      </c>
      <c r="I333" s="3">
        <v>74122000</v>
      </c>
    </row>
    <row r="334" spans="1:9" x14ac:dyDescent="0.2">
      <c r="A334" s="1" t="s">
        <v>11</v>
      </c>
      <c r="B334" s="3">
        <v>1070681</v>
      </c>
      <c r="C334" s="1" t="s">
        <v>1330</v>
      </c>
      <c r="D334" s="99">
        <v>15.61</v>
      </c>
      <c r="E334" s="100">
        <v>19.670000000000002</v>
      </c>
      <c r="F334" s="3" t="s">
        <v>586</v>
      </c>
      <c r="G334" s="3">
        <v>20</v>
      </c>
      <c r="H334" s="3">
        <v>600</v>
      </c>
      <c r="I334" s="3">
        <v>74122000</v>
      </c>
    </row>
    <row r="335" spans="1:9" x14ac:dyDescent="0.2">
      <c r="A335" s="1" t="s">
        <v>11</v>
      </c>
      <c r="B335" s="3">
        <v>1070682</v>
      </c>
      <c r="C335" s="1" t="s">
        <v>1331</v>
      </c>
      <c r="D335" s="99">
        <v>26.92</v>
      </c>
      <c r="E335" s="100">
        <v>33.92</v>
      </c>
      <c r="F335" s="3" t="s">
        <v>586</v>
      </c>
      <c r="G335" s="3">
        <v>20</v>
      </c>
      <c r="H335" s="3">
        <v>600</v>
      </c>
      <c r="I335" s="3">
        <v>74122000</v>
      </c>
    </row>
    <row r="336" spans="1:9" x14ac:dyDescent="0.2">
      <c r="A336" s="1" t="s">
        <v>11</v>
      </c>
      <c r="B336" s="3">
        <v>1070693</v>
      </c>
      <c r="C336" s="1" t="s">
        <v>879</v>
      </c>
      <c r="D336" s="99">
        <v>58.3</v>
      </c>
      <c r="E336" s="100">
        <v>73.459999999999994</v>
      </c>
      <c r="F336" s="3" t="s">
        <v>586</v>
      </c>
      <c r="G336" s="3">
        <v>1</v>
      </c>
      <c r="H336" s="3" t="s">
        <v>0</v>
      </c>
      <c r="I336" s="3">
        <v>74122000</v>
      </c>
    </row>
    <row r="337" spans="1:9" x14ac:dyDescent="0.2">
      <c r="A337" s="1" t="s">
        <v>11</v>
      </c>
      <c r="B337" s="3">
        <v>1070694</v>
      </c>
      <c r="C337" s="1" t="s">
        <v>880</v>
      </c>
      <c r="D337" s="99">
        <v>59.31</v>
      </c>
      <c r="E337" s="100">
        <v>74.73</v>
      </c>
      <c r="F337" s="3" t="s">
        <v>586</v>
      </c>
      <c r="G337" s="3">
        <v>1</v>
      </c>
      <c r="H337" s="3" t="s">
        <v>0</v>
      </c>
      <c r="I337" s="3">
        <v>74122000</v>
      </c>
    </row>
    <row r="338" spans="1:9" x14ac:dyDescent="0.2">
      <c r="A338" s="1" t="s">
        <v>11</v>
      </c>
      <c r="B338" s="3">
        <v>1070695</v>
      </c>
      <c r="C338" s="1" t="s">
        <v>881</v>
      </c>
      <c r="D338" s="99">
        <v>54.22</v>
      </c>
      <c r="E338" s="100">
        <v>68.319999999999993</v>
      </c>
      <c r="F338" s="3" t="s">
        <v>586</v>
      </c>
      <c r="G338" s="3">
        <v>1</v>
      </c>
      <c r="H338" s="3" t="s">
        <v>0</v>
      </c>
      <c r="I338" s="3">
        <v>74122000</v>
      </c>
    </row>
    <row r="339" spans="1:9" x14ac:dyDescent="0.2">
      <c r="A339" s="1" t="s">
        <v>11</v>
      </c>
      <c r="B339" s="3">
        <v>1070696</v>
      </c>
      <c r="C339" s="1" t="s">
        <v>882</v>
      </c>
      <c r="D339" s="99">
        <v>59.31</v>
      </c>
      <c r="E339" s="100">
        <v>74.73</v>
      </c>
      <c r="F339" s="3" t="s">
        <v>586</v>
      </c>
      <c r="G339" s="3">
        <v>1</v>
      </c>
      <c r="H339" s="3" t="s">
        <v>0</v>
      </c>
      <c r="I339" s="3">
        <v>74122000</v>
      </c>
    </row>
    <row r="340" spans="1:9" x14ac:dyDescent="0.2">
      <c r="A340" s="1" t="s">
        <v>11</v>
      </c>
      <c r="B340" s="3">
        <v>1094219</v>
      </c>
      <c r="C340" s="1" t="s">
        <v>883</v>
      </c>
      <c r="D340" s="99">
        <v>54.22</v>
      </c>
      <c r="E340" s="100">
        <v>68.319999999999993</v>
      </c>
      <c r="F340" s="3" t="s">
        <v>586</v>
      </c>
      <c r="G340" s="3">
        <v>1</v>
      </c>
      <c r="H340" s="3" t="s">
        <v>0</v>
      </c>
      <c r="I340" s="3">
        <v>74122000</v>
      </c>
    </row>
    <row r="341" spans="1:9" x14ac:dyDescent="0.2">
      <c r="A341" s="1" t="s">
        <v>11</v>
      </c>
      <c r="B341" s="3">
        <v>1070697</v>
      </c>
      <c r="C341" s="1" t="s">
        <v>884</v>
      </c>
      <c r="D341" s="99">
        <v>60.52</v>
      </c>
      <c r="E341" s="100">
        <v>76.260000000000005</v>
      </c>
      <c r="F341" s="3" t="s">
        <v>586</v>
      </c>
      <c r="G341" s="3">
        <v>1</v>
      </c>
      <c r="H341" s="3" t="s">
        <v>0</v>
      </c>
      <c r="I341" s="3">
        <v>74122000</v>
      </c>
    </row>
    <row r="342" spans="1:9" x14ac:dyDescent="0.2">
      <c r="A342" s="1" t="s">
        <v>11</v>
      </c>
      <c r="B342" s="3">
        <v>1070683</v>
      </c>
      <c r="C342" s="1" t="s">
        <v>1332</v>
      </c>
      <c r="D342" s="99">
        <v>10.26</v>
      </c>
      <c r="E342" s="100">
        <v>12.93</v>
      </c>
      <c r="F342" s="3" t="s">
        <v>586</v>
      </c>
      <c r="G342" s="3">
        <v>5</v>
      </c>
      <c r="H342" s="3" t="s">
        <v>0</v>
      </c>
      <c r="I342" s="3">
        <v>74122000</v>
      </c>
    </row>
    <row r="343" spans="1:9" x14ac:dyDescent="0.2">
      <c r="A343" s="1" t="s">
        <v>11</v>
      </c>
      <c r="B343" s="3">
        <v>1070684</v>
      </c>
      <c r="C343" s="1" t="s">
        <v>1333</v>
      </c>
      <c r="D343" s="99">
        <v>10.37</v>
      </c>
      <c r="E343" s="100">
        <v>13.07</v>
      </c>
      <c r="F343" s="3" t="s">
        <v>586</v>
      </c>
      <c r="G343" s="3">
        <v>5</v>
      </c>
      <c r="H343" s="3" t="s">
        <v>0</v>
      </c>
      <c r="I343" s="3">
        <v>74122000</v>
      </c>
    </row>
    <row r="344" spans="1:9" x14ac:dyDescent="0.2">
      <c r="A344" s="1" t="s">
        <v>8</v>
      </c>
      <c r="B344" s="3">
        <v>1013830</v>
      </c>
      <c r="C344" s="1" t="s">
        <v>885</v>
      </c>
      <c r="D344" s="99">
        <v>3.7</v>
      </c>
      <c r="E344" s="100">
        <v>4.66</v>
      </c>
      <c r="F344" s="3" t="s">
        <v>586</v>
      </c>
      <c r="G344" s="3">
        <v>10</v>
      </c>
      <c r="H344" s="3">
        <v>80</v>
      </c>
      <c r="I344" s="3">
        <v>74122000</v>
      </c>
    </row>
    <row r="345" spans="1:9" x14ac:dyDescent="0.2">
      <c r="A345" s="1" t="s">
        <v>8</v>
      </c>
      <c r="B345" s="3">
        <v>1013906</v>
      </c>
      <c r="C345" s="1" t="s">
        <v>886</v>
      </c>
      <c r="D345" s="99">
        <v>2.67</v>
      </c>
      <c r="E345" s="100">
        <v>3.36</v>
      </c>
      <c r="F345" s="3" t="s">
        <v>586</v>
      </c>
      <c r="G345" s="3">
        <v>10</v>
      </c>
      <c r="H345" s="3">
        <v>80</v>
      </c>
      <c r="I345" s="3">
        <v>74122000</v>
      </c>
    </row>
    <row r="346" spans="1:9" x14ac:dyDescent="0.2">
      <c r="A346" s="1" t="s">
        <v>8</v>
      </c>
      <c r="B346" s="3">
        <v>1013970</v>
      </c>
      <c r="C346" s="1" t="s">
        <v>887</v>
      </c>
      <c r="D346" s="99">
        <v>6.18</v>
      </c>
      <c r="E346" s="100">
        <v>7.79</v>
      </c>
      <c r="F346" s="3" t="s">
        <v>586</v>
      </c>
      <c r="G346" s="3">
        <v>1</v>
      </c>
      <c r="H346" s="3">
        <v>20</v>
      </c>
      <c r="I346" s="3">
        <v>74122000</v>
      </c>
    </row>
    <row r="347" spans="1:9" x14ac:dyDescent="0.2">
      <c r="A347" s="1" t="s">
        <v>8</v>
      </c>
      <c r="B347" s="3">
        <v>1013978</v>
      </c>
      <c r="C347" s="1" t="s">
        <v>888</v>
      </c>
      <c r="D347" s="99">
        <v>6.18</v>
      </c>
      <c r="E347" s="100">
        <v>7.79</v>
      </c>
      <c r="F347" s="3" t="s">
        <v>586</v>
      </c>
      <c r="G347" s="3">
        <v>1</v>
      </c>
      <c r="H347" s="3">
        <v>20</v>
      </c>
      <c r="I347" s="3">
        <v>74122000</v>
      </c>
    </row>
    <row r="348" spans="1:9" x14ac:dyDescent="0.2">
      <c r="A348" s="1" t="s">
        <v>8</v>
      </c>
      <c r="B348" s="3">
        <v>1011370</v>
      </c>
      <c r="C348" s="1" t="s">
        <v>889</v>
      </c>
      <c r="D348" s="99">
        <v>0.23</v>
      </c>
      <c r="E348" s="100">
        <v>0.28999999999999998</v>
      </c>
      <c r="F348" s="3" t="s">
        <v>586</v>
      </c>
      <c r="G348" s="3">
        <v>50</v>
      </c>
      <c r="H348" s="3" t="s">
        <v>0</v>
      </c>
      <c r="I348" s="3">
        <v>39269097</v>
      </c>
    </row>
    <row r="349" spans="1:9" x14ac:dyDescent="0.2">
      <c r="A349" s="1" t="s">
        <v>8</v>
      </c>
      <c r="B349" s="3">
        <v>1011372</v>
      </c>
      <c r="C349" s="1" t="s">
        <v>890</v>
      </c>
      <c r="D349" s="99">
        <v>0.23</v>
      </c>
      <c r="E349" s="100">
        <v>0.28999999999999998</v>
      </c>
      <c r="F349" s="3" t="s">
        <v>586</v>
      </c>
      <c r="G349" s="3">
        <v>50</v>
      </c>
      <c r="H349" s="3" t="s">
        <v>0</v>
      </c>
      <c r="I349" s="3">
        <v>39269097</v>
      </c>
    </row>
    <row r="350" spans="1:9" x14ac:dyDescent="0.2">
      <c r="A350" s="1" t="s">
        <v>8</v>
      </c>
      <c r="B350" s="3">
        <v>1011373</v>
      </c>
      <c r="C350" s="1" t="s">
        <v>891</v>
      </c>
      <c r="D350" s="99">
        <v>0.64</v>
      </c>
      <c r="E350" s="100">
        <v>0.81</v>
      </c>
      <c r="F350" s="3" t="s">
        <v>586</v>
      </c>
      <c r="G350" s="3">
        <v>50</v>
      </c>
      <c r="H350" s="3">
        <v>500</v>
      </c>
      <c r="I350" s="3">
        <v>39269097</v>
      </c>
    </row>
    <row r="351" spans="1:9" x14ac:dyDescent="0.2">
      <c r="A351" s="1" t="s">
        <v>10</v>
      </c>
      <c r="B351" s="3">
        <v>1029144</v>
      </c>
      <c r="C351" s="1" t="s">
        <v>131</v>
      </c>
      <c r="D351" s="99">
        <v>33.200000000000003</v>
      </c>
      <c r="E351" s="100">
        <v>41.83</v>
      </c>
      <c r="F351" s="3" t="s">
        <v>586</v>
      </c>
      <c r="G351" s="3">
        <v>1</v>
      </c>
      <c r="H351" s="3" t="s">
        <v>0</v>
      </c>
      <c r="I351" s="3">
        <v>74122000</v>
      </c>
    </row>
    <row r="352" spans="1:9" x14ac:dyDescent="0.2">
      <c r="A352" s="1" t="s">
        <v>10</v>
      </c>
      <c r="B352" s="3">
        <v>1029145</v>
      </c>
      <c r="C352" s="1" t="s">
        <v>132</v>
      </c>
      <c r="D352" s="99">
        <v>51.82</v>
      </c>
      <c r="E352" s="100">
        <v>65.290000000000006</v>
      </c>
      <c r="F352" s="3" t="s">
        <v>586</v>
      </c>
      <c r="G352" s="3">
        <v>1</v>
      </c>
      <c r="H352" s="3" t="s">
        <v>0</v>
      </c>
      <c r="I352" s="3">
        <v>74122000</v>
      </c>
    </row>
    <row r="353" spans="1:9" x14ac:dyDescent="0.2">
      <c r="A353" s="1" t="s">
        <v>10</v>
      </c>
      <c r="B353" s="3">
        <v>1029138</v>
      </c>
      <c r="C353" s="1" t="s">
        <v>133</v>
      </c>
      <c r="D353" s="99">
        <v>34.549999999999997</v>
      </c>
      <c r="E353" s="100">
        <v>43.53</v>
      </c>
      <c r="F353" s="3" t="s">
        <v>586</v>
      </c>
      <c r="G353" s="3">
        <v>1</v>
      </c>
      <c r="H353" s="3" t="s">
        <v>0</v>
      </c>
      <c r="I353" s="3">
        <v>74122000</v>
      </c>
    </row>
    <row r="354" spans="1:9" x14ac:dyDescent="0.2">
      <c r="A354" s="1" t="s">
        <v>10</v>
      </c>
      <c r="B354" s="3">
        <v>1029139</v>
      </c>
      <c r="C354" s="1" t="s">
        <v>134</v>
      </c>
      <c r="D354" s="99">
        <v>89.08</v>
      </c>
      <c r="E354" s="100">
        <v>112.24</v>
      </c>
      <c r="F354" s="3" t="s">
        <v>586</v>
      </c>
      <c r="G354" s="3">
        <v>1</v>
      </c>
      <c r="H354" s="3" t="s">
        <v>0</v>
      </c>
      <c r="I354" s="3">
        <v>74122000</v>
      </c>
    </row>
    <row r="355" spans="1:9" x14ac:dyDescent="0.2">
      <c r="A355" s="1" t="s">
        <v>10</v>
      </c>
      <c r="B355" s="3">
        <v>1029140</v>
      </c>
      <c r="C355" s="1" t="s">
        <v>135</v>
      </c>
      <c r="D355" s="99">
        <v>44.41</v>
      </c>
      <c r="E355" s="100">
        <v>55.96</v>
      </c>
      <c r="F355" s="3" t="s">
        <v>586</v>
      </c>
      <c r="G355" s="3">
        <v>1</v>
      </c>
      <c r="H355" s="3" t="s">
        <v>0</v>
      </c>
      <c r="I355" s="3">
        <v>74122000</v>
      </c>
    </row>
    <row r="356" spans="1:9" x14ac:dyDescent="0.2">
      <c r="A356" s="1" t="s">
        <v>10</v>
      </c>
      <c r="B356" s="3">
        <v>1029141</v>
      </c>
      <c r="C356" s="1" t="s">
        <v>136</v>
      </c>
      <c r="D356" s="99">
        <v>106.36</v>
      </c>
      <c r="E356" s="100">
        <v>134.01</v>
      </c>
      <c r="F356" s="3" t="s">
        <v>586</v>
      </c>
      <c r="G356" s="3">
        <v>1</v>
      </c>
      <c r="H356" s="3" t="s">
        <v>0</v>
      </c>
      <c r="I356" s="3">
        <v>74122000</v>
      </c>
    </row>
    <row r="357" spans="1:9" x14ac:dyDescent="0.2">
      <c r="A357" s="1" t="s">
        <v>10</v>
      </c>
      <c r="B357" s="3">
        <v>1029142</v>
      </c>
      <c r="C357" s="1" t="s">
        <v>137</v>
      </c>
      <c r="D357" s="99">
        <v>41.94</v>
      </c>
      <c r="E357" s="100">
        <v>52.84</v>
      </c>
      <c r="F357" s="3" t="s">
        <v>586</v>
      </c>
      <c r="G357" s="3">
        <v>1</v>
      </c>
      <c r="H357" s="3" t="s">
        <v>0</v>
      </c>
      <c r="I357" s="3">
        <v>74122000</v>
      </c>
    </row>
    <row r="358" spans="1:9" x14ac:dyDescent="0.2">
      <c r="A358" s="1" t="s">
        <v>10</v>
      </c>
      <c r="B358" s="3">
        <v>1029143</v>
      </c>
      <c r="C358" s="1" t="s">
        <v>138</v>
      </c>
      <c r="D358" s="99">
        <v>101.16</v>
      </c>
      <c r="E358" s="100">
        <v>127.46</v>
      </c>
      <c r="F358" s="3" t="s">
        <v>586</v>
      </c>
      <c r="G358" s="3">
        <v>1</v>
      </c>
      <c r="H358" s="3" t="s">
        <v>0</v>
      </c>
      <c r="I358" s="3">
        <v>74122000</v>
      </c>
    </row>
    <row r="359" spans="1:9" x14ac:dyDescent="0.2">
      <c r="A359" s="1" t="s">
        <v>10</v>
      </c>
      <c r="B359" s="3">
        <v>1029146</v>
      </c>
      <c r="C359" s="1" t="s">
        <v>139</v>
      </c>
      <c r="D359" s="99">
        <v>44.55</v>
      </c>
      <c r="E359" s="100">
        <v>56.13</v>
      </c>
      <c r="F359" s="3" t="s">
        <v>586</v>
      </c>
      <c r="G359" s="3">
        <v>1</v>
      </c>
      <c r="H359" s="3" t="s">
        <v>0</v>
      </c>
      <c r="I359" s="3">
        <v>74122000</v>
      </c>
    </row>
    <row r="360" spans="1:9" x14ac:dyDescent="0.2">
      <c r="A360" s="1" t="s">
        <v>10</v>
      </c>
      <c r="B360" s="3">
        <v>1046750</v>
      </c>
      <c r="C360" s="1" t="s">
        <v>1334</v>
      </c>
      <c r="D360" s="99">
        <v>43.69</v>
      </c>
      <c r="E360" s="100">
        <v>55.05</v>
      </c>
      <c r="F360" s="3" t="s">
        <v>586</v>
      </c>
      <c r="G360" s="3">
        <v>1</v>
      </c>
      <c r="H360" s="3" t="s">
        <v>0</v>
      </c>
      <c r="I360" s="3">
        <v>74122000</v>
      </c>
    </row>
    <row r="361" spans="1:9" x14ac:dyDescent="0.2">
      <c r="A361" s="1" t="s">
        <v>10</v>
      </c>
      <c r="B361" s="3">
        <v>1046751</v>
      </c>
      <c r="C361" s="1" t="s">
        <v>1335</v>
      </c>
      <c r="D361" s="99">
        <v>57.99</v>
      </c>
      <c r="E361" s="100">
        <v>73.069999999999993</v>
      </c>
      <c r="F361" s="3" t="s">
        <v>586</v>
      </c>
      <c r="G361" s="3">
        <v>1</v>
      </c>
      <c r="H361" s="3" t="s">
        <v>0</v>
      </c>
      <c r="I361" s="3">
        <v>74122000</v>
      </c>
    </row>
    <row r="362" spans="1:9" x14ac:dyDescent="0.2">
      <c r="A362" s="1" t="s">
        <v>10</v>
      </c>
      <c r="B362" s="3">
        <v>1046477</v>
      </c>
      <c r="C362" s="1" t="s">
        <v>1336</v>
      </c>
      <c r="D362" s="99">
        <v>74.41</v>
      </c>
      <c r="E362" s="100">
        <v>93.76</v>
      </c>
      <c r="F362" s="3" t="s">
        <v>586</v>
      </c>
      <c r="G362" s="3">
        <v>1</v>
      </c>
      <c r="H362" s="3" t="s">
        <v>0</v>
      </c>
      <c r="I362" s="3">
        <v>74122000</v>
      </c>
    </row>
    <row r="363" spans="1:9" x14ac:dyDescent="0.2">
      <c r="A363" s="1" t="s">
        <v>10</v>
      </c>
      <c r="B363" s="3">
        <v>1046478</v>
      </c>
      <c r="C363" s="1" t="s">
        <v>1337</v>
      </c>
      <c r="D363" s="99">
        <v>118.95</v>
      </c>
      <c r="E363" s="100">
        <v>149.88</v>
      </c>
      <c r="F363" s="3" t="s">
        <v>586</v>
      </c>
      <c r="G363" s="3">
        <v>1</v>
      </c>
      <c r="H363" s="3" t="s">
        <v>0</v>
      </c>
      <c r="I363" s="3">
        <v>74122000</v>
      </c>
    </row>
    <row r="364" spans="1:9" x14ac:dyDescent="0.2">
      <c r="A364" s="1" t="s">
        <v>10</v>
      </c>
      <c r="B364" s="3">
        <v>1059397</v>
      </c>
      <c r="C364" s="1" t="s">
        <v>140</v>
      </c>
      <c r="D364" s="99">
        <v>24.17</v>
      </c>
      <c r="E364" s="100">
        <v>30.45</v>
      </c>
      <c r="F364" s="3" t="s">
        <v>586</v>
      </c>
      <c r="G364" s="3">
        <v>1</v>
      </c>
      <c r="H364" s="3" t="s">
        <v>0</v>
      </c>
      <c r="I364" s="3">
        <v>74122000</v>
      </c>
    </row>
    <row r="365" spans="1:9" x14ac:dyDescent="0.2">
      <c r="A365" s="1" t="s">
        <v>10</v>
      </c>
      <c r="B365" s="3">
        <v>1059396</v>
      </c>
      <c r="C365" s="1" t="s">
        <v>141</v>
      </c>
      <c r="D365" s="99">
        <v>24.17</v>
      </c>
      <c r="E365" s="100">
        <v>30.45</v>
      </c>
      <c r="F365" s="3" t="s">
        <v>586</v>
      </c>
      <c r="G365" s="3">
        <v>1</v>
      </c>
      <c r="H365" s="3" t="s">
        <v>0</v>
      </c>
      <c r="I365" s="3">
        <v>74122000</v>
      </c>
    </row>
    <row r="366" spans="1:9" x14ac:dyDescent="0.2">
      <c r="A366" s="1" t="s">
        <v>10</v>
      </c>
      <c r="B366" s="3">
        <v>1029121</v>
      </c>
      <c r="C366" s="1" t="s">
        <v>142</v>
      </c>
      <c r="D366" s="99">
        <v>24.17</v>
      </c>
      <c r="E366" s="100">
        <v>30.45</v>
      </c>
      <c r="F366" s="3" t="s">
        <v>586</v>
      </c>
      <c r="G366" s="3">
        <v>1</v>
      </c>
      <c r="H366" s="3" t="s">
        <v>0</v>
      </c>
      <c r="I366" s="3">
        <v>74122000</v>
      </c>
    </row>
    <row r="367" spans="1:9" x14ac:dyDescent="0.2">
      <c r="A367" s="1" t="s">
        <v>10</v>
      </c>
      <c r="B367" s="3">
        <v>1029122</v>
      </c>
      <c r="C367" s="1" t="s">
        <v>143</v>
      </c>
      <c r="D367" s="99">
        <v>25.16</v>
      </c>
      <c r="E367" s="100">
        <v>31.7</v>
      </c>
      <c r="F367" s="3" t="s">
        <v>586</v>
      </c>
      <c r="G367" s="3">
        <v>1</v>
      </c>
      <c r="H367" s="3" t="s">
        <v>0</v>
      </c>
      <c r="I367" s="3">
        <v>74122000</v>
      </c>
    </row>
    <row r="368" spans="1:9" x14ac:dyDescent="0.2">
      <c r="A368" s="1" t="s">
        <v>10</v>
      </c>
      <c r="B368" s="3">
        <v>1095818</v>
      </c>
      <c r="C368" s="1" t="s">
        <v>892</v>
      </c>
      <c r="D368" s="99">
        <v>26.3</v>
      </c>
      <c r="E368" s="100">
        <v>33.14</v>
      </c>
      <c r="F368" s="3" t="s">
        <v>586</v>
      </c>
      <c r="G368" s="3">
        <v>1</v>
      </c>
      <c r="H368" s="3" t="s">
        <v>0</v>
      </c>
      <c r="I368" s="3">
        <v>74122000</v>
      </c>
    </row>
    <row r="369" spans="1:9" x14ac:dyDescent="0.2">
      <c r="A369" s="1" t="s">
        <v>10</v>
      </c>
      <c r="B369" s="3">
        <v>1095819</v>
      </c>
      <c r="C369" s="1" t="s">
        <v>893</v>
      </c>
      <c r="D369" s="99">
        <v>27.11</v>
      </c>
      <c r="E369" s="100">
        <v>34.159999999999997</v>
      </c>
      <c r="F369" s="3" t="s">
        <v>586</v>
      </c>
      <c r="G369" s="3">
        <v>1</v>
      </c>
      <c r="H369" s="3" t="s">
        <v>0</v>
      </c>
      <c r="I369" s="3">
        <v>74122000</v>
      </c>
    </row>
    <row r="370" spans="1:9" x14ac:dyDescent="0.2">
      <c r="A370" s="1" t="s">
        <v>10</v>
      </c>
      <c r="B370" s="3">
        <v>1095820</v>
      </c>
      <c r="C370" s="1" t="s">
        <v>894</v>
      </c>
      <c r="D370" s="99">
        <v>28.62</v>
      </c>
      <c r="E370" s="100">
        <v>36.06</v>
      </c>
      <c r="F370" s="3" t="s">
        <v>586</v>
      </c>
      <c r="G370" s="3">
        <v>1</v>
      </c>
      <c r="H370" s="3" t="s">
        <v>0</v>
      </c>
      <c r="I370" s="3">
        <v>74122000</v>
      </c>
    </row>
    <row r="371" spans="1:9" x14ac:dyDescent="0.2">
      <c r="A371" s="1" t="s">
        <v>10</v>
      </c>
      <c r="B371" s="3">
        <v>1046940</v>
      </c>
      <c r="C371" s="1" t="s">
        <v>144</v>
      </c>
      <c r="D371" s="99">
        <v>26.4</v>
      </c>
      <c r="E371" s="100">
        <v>33.26</v>
      </c>
      <c r="F371" s="3" t="s">
        <v>586</v>
      </c>
      <c r="G371" s="3">
        <v>1</v>
      </c>
      <c r="H371" s="3" t="s">
        <v>0</v>
      </c>
      <c r="I371" s="3">
        <v>74122000</v>
      </c>
    </row>
    <row r="372" spans="1:9" x14ac:dyDescent="0.2">
      <c r="A372" s="1" t="s">
        <v>10</v>
      </c>
      <c r="B372" s="3">
        <v>1046941</v>
      </c>
      <c r="C372" s="1" t="s">
        <v>145</v>
      </c>
      <c r="D372" s="99">
        <v>27.38</v>
      </c>
      <c r="E372" s="100">
        <v>34.5</v>
      </c>
      <c r="F372" s="3" t="s">
        <v>586</v>
      </c>
      <c r="G372" s="3">
        <v>1</v>
      </c>
      <c r="H372" s="3" t="s">
        <v>0</v>
      </c>
      <c r="I372" s="3">
        <v>74122000</v>
      </c>
    </row>
    <row r="373" spans="1:9" x14ac:dyDescent="0.2">
      <c r="A373" s="1" t="s">
        <v>10</v>
      </c>
      <c r="B373" s="3">
        <v>1029125</v>
      </c>
      <c r="C373" s="1" t="s">
        <v>146</v>
      </c>
      <c r="D373" s="99">
        <v>31.09</v>
      </c>
      <c r="E373" s="100">
        <v>39.17</v>
      </c>
      <c r="F373" s="3" t="s">
        <v>586</v>
      </c>
      <c r="G373" s="3">
        <v>1</v>
      </c>
      <c r="H373" s="3" t="s">
        <v>0</v>
      </c>
      <c r="I373" s="3">
        <v>74122000</v>
      </c>
    </row>
    <row r="374" spans="1:9" x14ac:dyDescent="0.2">
      <c r="A374" s="1" t="s">
        <v>10</v>
      </c>
      <c r="B374" s="3">
        <v>1029126</v>
      </c>
      <c r="C374" s="1" t="s">
        <v>147</v>
      </c>
      <c r="D374" s="99">
        <v>46.38</v>
      </c>
      <c r="E374" s="100">
        <v>58.44</v>
      </c>
      <c r="F374" s="3" t="s">
        <v>586</v>
      </c>
      <c r="G374" s="3">
        <v>1</v>
      </c>
      <c r="H374" s="3" t="s">
        <v>0</v>
      </c>
      <c r="I374" s="3">
        <v>74122000</v>
      </c>
    </row>
    <row r="375" spans="1:9" x14ac:dyDescent="0.2">
      <c r="A375" s="1" t="s">
        <v>10</v>
      </c>
      <c r="B375" s="3">
        <v>1029127</v>
      </c>
      <c r="C375" s="1" t="s">
        <v>148</v>
      </c>
      <c r="D375" s="99">
        <v>83.88</v>
      </c>
      <c r="E375" s="100">
        <v>105.69</v>
      </c>
      <c r="F375" s="3" t="s">
        <v>586</v>
      </c>
      <c r="G375" s="3">
        <v>1</v>
      </c>
      <c r="H375" s="3" t="s">
        <v>0</v>
      </c>
      <c r="I375" s="3">
        <v>74122000</v>
      </c>
    </row>
    <row r="376" spans="1:9" x14ac:dyDescent="0.2">
      <c r="A376" s="1" t="s">
        <v>10</v>
      </c>
      <c r="B376" s="3">
        <v>1029128</v>
      </c>
      <c r="C376" s="1" t="s">
        <v>149</v>
      </c>
      <c r="D376" s="99">
        <v>93.75</v>
      </c>
      <c r="E376" s="100">
        <v>118.13</v>
      </c>
      <c r="F376" s="3" t="s">
        <v>586</v>
      </c>
      <c r="G376" s="3">
        <v>1</v>
      </c>
      <c r="H376" s="3" t="s">
        <v>0</v>
      </c>
      <c r="I376" s="3">
        <v>74122000</v>
      </c>
    </row>
    <row r="377" spans="1:9" x14ac:dyDescent="0.2">
      <c r="A377" s="1" t="s">
        <v>10</v>
      </c>
      <c r="B377" s="3">
        <v>1059402</v>
      </c>
      <c r="C377" s="1" t="s">
        <v>895</v>
      </c>
      <c r="D377" s="99">
        <v>28.42</v>
      </c>
      <c r="E377" s="100">
        <v>35.81</v>
      </c>
      <c r="F377" s="3" t="s">
        <v>586</v>
      </c>
      <c r="G377" s="3">
        <v>1</v>
      </c>
      <c r="H377" s="3" t="s">
        <v>0</v>
      </c>
      <c r="I377" s="3">
        <v>74122000</v>
      </c>
    </row>
    <row r="378" spans="1:9" x14ac:dyDescent="0.2">
      <c r="A378" s="1" t="s">
        <v>10</v>
      </c>
      <c r="B378" s="3">
        <v>1029131</v>
      </c>
      <c r="C378" s="1" t="s">
        <v>896</v>
      </c>
      <c r="D378" s="99">
        <v>28.87</v>
      </c>
      <c r="E378" s="100">
        <v>36.380000000000003</v>
      </c>
      <c r="F378" s="3" t="s">
        <v>586</v>
      </c>
      <c r="G378" s="3">
        <v>1</v>
      </c>
      <c r="H378" s="3" t="s">
        <v>0</v>
      </c>
      <c r="I378" s="3">
        <v>74122000</v>
      </c>
    </row>
    <row r="379" spans="1:9" x14ac:dyDescent="0.2">
      <c r="A379" s="1" t="s">
        <v>10</v>
      </c>
      <c r="B379" s="3">
        <v>1029132</v>
      </c>
      <c r="C379" s="1" t="s">
        <v>897</v>
      </c>
      <c r="D379" s="99">
        <v>34.04</v>
      </c>
      <c r="E379" s="100">
        <v>42.89</v>
      </c>
      <c r="F379" s="3" t="s">
        <v>586</v>
      </c>
      <c r="G379" s="3">
        <v>1</v>
      </c>
      <c r="H379" s="3" t="s">
        <v>0</v>
      </c>
      <c r="I379" s="3">
        <v>74122000</v>
      </c>
    </row>
    <row r="380" spans="1:9" x14ac:dyDescent="0.2">
      <c r="A380" s="1" t="s">
        <v>10</v>
      </c>
      <c r="B380" s="3">
        <v>1029133</v>
      </c>
      <c r="C380" s="1" t="s">
        <v>898</v>
      </c>
      <c r="D380" s="99">
        <v>53.18</v>
      </c>
      <c r="E380" s="100">
        <v>67.010000000000005</v>
      </c>
      <c r="F380" s="3" t="s">
        <v>586</v>
      </c>
      <c r="G380" s="3">
        <v>1</v>
      </c>
      <c r="H380" s="3" t="s">
        <v>0</v>
      </c>
      <c r="I380" s="3">
        <v>74122000</v>
      </c>
    </row>
    <row r="381" spans="1:9" x14ac:dyDescent="0.2">
      <c r="A381" s="1" t="s">
        <v>10</v>
      </c>
      <c r="B381" s="3">
        <v>1059403</v>
      </c>
      <c r="C381" s="1" t="s">
        <v>899</v>
      </c>
      <c r="D381" s="99">
        <v>31.71</v>
      </c>
      <c r="E381" s="100">
        <v>39.950000000000003</v>
      </c>
      <c r="F381" s="3" t="s">
        <v>586</v>
      </c>
      <c r="G381" s="3">
        <v>1</v>
      </c>
      <c r="H381" s="3" t="s">
        <v>0</v>
      </c>
      <c r="I381" s="3">
        <v>74122000</v>
      </c>
    </row>
    <row r="382" spans="1:9" x14ac:dyDescent="0.2">
      <c r="A382" s="1" t="s">
        <v>10</v>
      </c>
      <c r="B382" s="3">
        <v>1029134</v>
      </c>
      <c r="C382" s="1" t="s">
        <v>900</v>
      </c>
      <c r="D382" s="99">
        <v>31.71</v>
      </c>
      <c r="E382" s="100">
        <v>39.950000000000003</v>
      </c>
      <c r="F382" s="3" t="s">
        <v>586</v>
      </c>
      <c r="G382" s="3">
        <v>1</v>
      </c>
      <c r="H382" s="3" t="s">
        <v>0</v>
      </c>
      <c r="I382" s="3">
        <v>74122000</v>
      </c>
    </row>
    <row r="383" spans="1:9" x14ac:dyDescent="0.2">
      <c r="A383" s="1" t="s">
        <v>10</v>
      </c>
      <c r="B383" s="3">
        <v>1029135</v>
      </c>
      <c r="C383" s="1" t="s">
        <v>901</v>
      </c>
      <c r="D383" s="99">
        <v>34.17</v>
      </c>
      <c r="E383" s="100">
        <v>43.05</v>
      </c>
      <c r="F383" s="3" t="s">
        <v>586</v>
      </c>
      <c r="G383" s="3">
        <v>1</v>
      </c>
      <c r="H383" s="3" t="s">
        <v>0</v>
      </c>
      <c r="I383" s="3">
        <v>74122000</v>
      </c>
    </row>
    <row r="384" spans="1:9" x14ac:dyDescent="0.2">
      <c r="A384" s="1" t="s">
        <v>10</v>
      </c>
      <c r="B384" s="3">
        <v>1029136</v>
      </c>
      <c r="C384" s="1" t="s">
        <v>902</v>
      </c>
      <c r="D384" s="99">
        <v>43.05</v>
      </c>
      <c r="E384" s="100">
        <v>54.24</v>
      </c>
      <c r="F384" s="3" t="s">
        <v>586</v>
      </c>
      <c r="G384" s="3">
        <v>1</v>
      </c>
      <c r="H384" s="3" t="s">
        <v>0</v>
      </c>
      <c r="I384" s="3">
        <v>74122000</v>
      </c>
    </row>
    <row r="385" spans="1:9" x14ac:dyDescent="0.2">
      <c r="A385" s="1" t="s">
        <v>10</v>
      </c>
      <c r="B385" s="3">
        <v>1059404</v>
      </c>
      <c r="C385" s="1" t="s">
        <v>903</v>
      </c>
      <c r="D385" s="99">
        <v>37.64</v>
      </c>
      <c r="E385" s="100">
        <v>47.43</v>
      </c>
      <c r="F385" s="3" t="s">
        <v>586</v>
      </c>
      <c r="G385" s="3">
        <v>1</v>
      </c>
      <c r="H385" s="3" t="s">
        <v>0</v>
      </c>
      <c r="I385" s="3">
        <v>74122000</v>
      </c>
    </row>
    <row r="386" spans="1:9" x14ac:dyDescent="0.2">
      <c r="A386" s="1" t="s">
        <v>10</v>
      </c>
      <c r="B386" s="3">
        <v>1029137</v>
      </c>
      <c r="C386" s="1" t="s">
        <v>904</v>
      </c>
      <c r="D386" s="99">
        <v>51.94</v>
      </c>
      <c r="E386" s="100">
        <v>65.44</v>
      </c>
      <c r="F386" s="3" t="s">
        <v>586</v>
      </c>
      <c r="G386" s="3">
        <v>1</v>
      </c>
      <c r="H386" s="3" t="s">
        <v>0</v>
      </c>
      <c r="I386" s="3">
        <v>74122000</v>
      </c>
    </row>
    <row r="387" spans="1:9" x14ac:dyDescent="0.2">
      <c r="A387" s="1" t="s">
        <v>10</v>
      </c>
      <c r="B387" s="3">
        <v>1059398</v>
      </c>
      <c r="C387" s="1" t="s">
        <v>150</v>
      </c>
      <c r="D387" s="99">
        <v>133.43</v>
      </c>
      <c r="E387" s="100">
        <v>168.12</v>
      </c>
      <c r="F387" s="3" t="s">
        <v>586</v>
      </c>
      <c r="G387" s="3">
        <v>1</v>
      </c>
      <c r="H387" s="3" t="s">
        <v>0</v>
      </c>
      <c r="I387" s="3">
        <v>74122000</v>
      </c>
    </row>
    <row r="388" spans="1:9" x14ac:dyDescent="0.2">
      <c r="A388" s="1" t="s">
        <v>10</v>
      </c>
      <c r="B388" s="3">
        <v>1059399</v>
      </c>
      <c r="C388" s="1" t="s">
        <v>151</v>
      </c>
      <c r="D388" s="99">
        <v>172.64</v>
      </c>
      <c r="E388" s="100">
        <v>217.53</v>
      </c>
      <c r="F388" s="3" t="s">
        <v>586</v>
      </c>
      <c r="G388" s="3">
        <v>1</v>
      </c>
      <c r="H388" s="3" t="s">
        <v>0</v>
      </c>
      <c r="I388" s="3">
        <v>74122000</v>
      </c>
    </row>
    <row r="389" spans="1:9" x14ac:dyDescent="0.2">
      <c r="A389" s="1" t="s">
        <v>10</v>
      </c>
      <c r="B389" s="3">
        <v>1059400</v>
      </c>
      <c r="C389" s="1" t="s">
        <v>152</v>
      </c>
      <c r="D389" s="99">
        <v>179.38</v>
      </c>
      <c r="E389" s="100">
        <v>226.02</v>
      </c>
      <c r="F389" s="3" t="s">
        <v>586</v>
      </c>
      <c r="G389" s="3">
        <v>1</v>
      </c>
      <c r="H389" s="3" t="s">
        <v>0</v>
      </c>
      <c r="I389" s="3">
        <v>74122000</v>
      </c>
    </row>
    <row r="390" spans="1:9" x14ac:dyDescent="0.2">
      <c r="A390" s="1" t="s">
        <v>10</v>
      </c>
      <c r="B390" s="3">
        <v>1029129</v>
      </c>
      <c r="C390" s="1" t="s">
        <v>153</v>
      </c>
      <c r="D390" s="99">
        <v>182.57</v>
      </c>
      <c r="E390" s="100">
        <v>230.04</v>
      </c>
      <c r="F390" s="3" t="s">
        <v>586</v>
      </c>
      <c r="G390" s="3">
        <v>1</v>
      </c>
      <c r="H390" s="3" t="s">
        <v>0</v>
      </c>
      <c r="I390" s="3">
        <v>74122000</v>
      </c>
    </row>
    <row r="391" spans="1:9" x14ac:dyDescent="0.2">
      <c r="A391" s="1" t="s">
        <v>10</v>
      </c>
      <c r="B391" s="3">
        <v>1059401</v>
      </c>
      <c r="C391" s="1" t="s">
        <v>154</v>
      </c>
      <c r="D391" s="99">
        <v>191.13</v>
      </c>
      <c r="E391" s="100">
        <v>240.82</v>
      </c>
      <c r="F391" s="3" t="s">
        <v>586</v>
      </c>
      <c r="G391" s="3">
        <v>1</v>
      </c>
      <c r="H391" s="3" t="s">
        <v>0</v>
      </c>
      <c r="I391" s="3">
        <v>74122000</v>
      </c>
    </row>
    <row r="392" spans="1:9" x14ac:dyDescent="0.2">
      <c r="A392" s="1" t="s">
        <v>10</v>
      </c>
      <c r="B392" s="3">
        <v>1029130</v>
      </c>
      <c r="C392" s="1" t="s">
        <v>155</v>
      </c>
      <c r="D392" s="99">
        <v>194.91</v>
      </c>
      <c r="E392" s="100">
        <v>245.59</v>
      </c>
      <c r="F392" s="3" t="s">
        <v>586</v>
      </c>
      <c r="G392" s="3">
        <v>1</v>
      </c>
      <c r="H392" s="3" t="s">
        <v>0</v>
      </c>
      <c r="I392" s="3">
        <v>74122000</v>
      </c>
    </row>
    <row r="393" spans="1:9" x14ac:dyDescent="0.2">
      <c r="A393" s="1" t="s">
        <v>10</v>
      </c>
      <c r="B393" s="3">
        <v>1042921</v>
      </c>
      <c r="C393" s="1" t="s">
        <v>156</v>
      </c>
      <c r="D393" s="99">
        <v>1.1599999999999999</v>
      </c>
      <c r="E393" s="100">
        <v>1.46</v>
      </c>
      <c r="F393" s="3" t="s">
        <v>586</v>
      </c>
      <c r="G393" s="3">
        <v>10</v>
      </c>
      <c r="H393" s="3" t="s">
        <v>0</v>
      </c>
      <c r="I393" s="3">
        <v>39269097</v>
      </c>
    </row>
    <row r="394" spans="1:9" x14ac:dyDescent="0.2">
      <c r="A394" s="1" t="s">
        <v>10</v>
      </c>
      <c r="B394" s="3">
        <v>1042922</v>
      </c>
      <c r="C394" s="1" t="s">
        <v>157</v>
      </c>
      <c r="D394" s="99">
        <v>1.8</v>
      </c>
      <c r="E394" s="100">
        <v>2.27</v>
      </c>
      <c r="F394" s="3" t="s">
        <v>586</v>
      </c>
      <c r="G394" s="3">
        <v>10</v>
      </c>
      <c r="H394" s="3" t="s">
        <v>0</v>
      </c>
      <c r="I394" s="3">
        <v>39269097</v>
      </c>
    </row>
    <row r="395" spans="1:9" x14ac:dyDescent="0.2">
      <c r="A395" s="1" t="s">
        <v>3</v>
      </c>
      <c r="B395" s="3">
        <v>1058090</v>
      </c>
      <c r="C395" s="1" t="s">
        <v>905</v>
      </c>
      <c r="D395" s="99">
        <v>3.62</v>
      </c>
      <c r="E395" s="100">
        <v>4.5599999999999996</v>
      </c>
      <c r="F395" s="3" t="s">
        <v>586</v>
      </c>
      <c r="G395" s="3">
        <v>1</v>
      </c>
      <c r="H395" s="3">
        <v>25</v>
      </c>
      <c r="I395" s="3">
        <v>74122000</v>
      </c>
    </row>
    <row r="396" spans="1:9" x14ac:dyDescent="0.2">
      <c r="A396" s="1" t="s">
        <v>3</v>
      </c>
      <c r="B396" s="3">
        <v>1058092</v>
      </c>
      <c r="C396" s="1" t="s">
        <v>906</v>
      </c>
      <c r="D396" s="99">
        <v>4.01</v>
      </c>
      <c r="E396" s="100">
        <v>5.05</v>
      </c>
      <c r="F396" s="3" t="s">
        <v>586</v>
      </c>
      <c r="G396" s="3">
        <v>1</v>
      </c>
      <c r="H396" s="3">
        <v>25</v>
      </c>
      <c r="I396" s="3">
        <v>74122000</v>
      </c>
    </row>
    <row r="397" spans="1:9" x14ac:dyDescent="0.2">
      <c r="A397" s="1" t="s">
        <v>3</v>
      </c>
      <c r="B397" s="3">
        <v>1058093</v>
      </c>
      <c r="C397" s="1" t="s">
        <v>907</v>
      </c>
      <c r="D397" s="99">
        <v>14.05</v>
      </c>
      <c r="E397" s="100">
        <v>17.7</v>
      </c>
      <c r="F397" s="3" t="s">
        <v>586</v>
      </c>
      <c r="G397" s="3">
        <v>1</v>
      </c>
      <c r="H397" s="3">
        <v>25</v>
      </c>
      <c r="I397" s="3">
        <v>74122000</v>
      </c>
    </row>
    <row r="398" spans="1:9" x14ac:dyDescent="0.2">
      <c r="A398" s="1" t="s">
        <v>3</v>
      </c>
      <c r="B398" s="3">
        <v>1048745</v>
      </c>
      <c r="C398" s="1" t="s">
        <v>158</v>
      </c>
      <c r="D398" s="99">
        <v>14.43</v>
      </c>
      <c r="E398" s="100">
        <v>18.18</v>
      </c>
      <c r="F398" s="3" t="s">
        <v>1458</v>
      </c>
      <c r="G398" s="3">
        <v>1</v>
      </c>
      <c r="H398" s="3">
        <v>10</v>
      </c>
      <c r="I398" s="3">
        <v>74122000</v>
      </c>
    </row>
    <row r="399" spans="1:9" x14ac:dyDescent="0.2">
      <c r="A399" s="1" t="s">
        <v>3</v>
      </c>
      <c r="B399" s="3">
        <v>1048746</v>
      </c>
      <c r="C399" s="1" t="s">
        <v>159</v>
      </c>
      <c r="D399" s="99">
        <v>14.72</v>
      </c>
      <c r="E399" s="100">
        <v>18.55</v>
      </c>
      <c r="F399" s="3" t="s">
        <v>1458</v>
      </c>
      <c r="G399" s="3">
        <v>1</v>
      </c>
      <c r="H399" s="3">
        <v>10</v>
      </c>
      <c r="I399" s="3">
        <v>74122000</v>
      </c>
    </row>
    <row r="400" spans="1:9" x14ac:dyDescent="0.2">
      <c r="A400" s="1" t="s">
        <v>3</v>
      </c>
      <c r="B400" s="3">
        <v>1048747</v>
      </c>
      <c r="C400" s="1" t="s">
        <v>160</v>
      </c>
      <c r="D400" s="99">
        <v>16.41</v>
      </c>
      <c r="E400" s="100">
        <v>20.68</v>
      </c>
      <c r="F400" s="3" t="s">
        <v>1458</v>
      </c>
      <c r="G400" s="3">
        <v>1</v>
      </c>
      <c r="H400" s="3">
        <v>10</v>
      </c>
      <c r="I400" s="3">
        <v>74122000</v>
      </c>
    </row>
    <row r="401" spans="1:9" x14ac:dyDescent="0.2">
      <c r="A401" s="1" t="s">
        <v>3</v>
      </c>
      <c r="B401" s="3">
        <v>1048748</v>
      </c>
      <c r="C401" s="1" t="s">
        <v>161</v>
      </c>
      <c r="D401" s="99">
        <v>16.329999999999998</v>
      </c>
      <c r="E401" s="100">
        <v>20.58</v>
      </c>
      <c r="F401" s="3" t="s">
        <v>1458</v>
      </c>
      <c r="G401" s="3">
        <v>1</v>
      </c>
      <c r="H401" s="3">
        <v>10</v>
      </c>
      <c r="I401" s="3">
        <v>74122000</v>
      </c>
    </row>
    <row r="402" spans="1:9" x14ac:dyDescent="0.2">
      <c r="A402" s="1" t="s">
        <v>3</v>
      </c>
      <c r="B402" s="3">
        <v>1058094</v>
      </c>
      <c r="C402" s="1" t="s">
        <v>162</v>
      </c>
      <c r="D402" s="99">
        <v>6.93</v>
      </c>
      <c r="E402" s="100">
        <v>8.73</v>
      </c>
      <c r="F402" s="3" t="s">
        <v>586</v>
      </c>
      <c r="G402" s="3">
        <v>1</v>
      </c>
      <c r="H402" s="3">
        <v>25</v>
      </c>
      <c r="I402" s="3">
        <v>74122000</v>
      </c>
    </row>
    <row r="403" spans="1:9" x14ac:dyDescent="0.2">
      <c r="A403" s="1" t="s">
        <v>3</v>
      </c>
      <c r="B403" s="3">
        <v>1058095</v>
      </c>
      <c r="C403" s="1" t="s">
        <v>163</v>
      </c>
      <c r="D403" s="99">
        <v>6.93</v>
      </c>
      <c r="E403" s="100">
        <v>8.73</v>
      </c>
      <c r="F403" s="3" t="s">
        <v>586</v>
      </c>
      <c r="G403" s="3">
        <v>1</v>
      </c>
      <c r="H403" s="3">
        <v>25</v>
      </c>
      <c r="I403" s="3">
        <v>74122000</v>
      </c>
    </row>
    <row r="404" spans="1:9" x14ac:dyDescent="0.2">
      <c r="A404" s="1" t="s">
        <v>3</v>
      </c>
      <c r="B404" s="3">
        <v>1014143</v>
      </c>
      <c r="C404" s="1" t="s">
        <v>908</v>
      </c>
      <c r="D404" s="99">
        <v>7.68</v>
      </c>
      <c r="E404" s="100">
        <v>9.68</v>
      </c>
      <c r="F404" s="3" t="s">
        <v>586</v>
      </c>
      <c r="G404" s="3">
        <v>10</v>
      </c>
      <c r="H404" s="3">
        <v>80</v>
      </c>
      <c r="I404" s="3">
        <v>74122000</v>
      </c>
    </row>
    <row r="405" spans="1:9" x14ac:dyDescent="0.2">
      <c r="A405" s="1" t="s">
        <v>3</v>
      </c>
      <c r="B405" s="3">
        <v>1006641</v>
      </c>
      <c r="C405" s="1" t="s">
        <v>909</v>
      </c>
      <c r="D405" s="99">
        <v>2.72</v>
      </c>
      <c r="E405" s="100">
        <v>3.43</v>
      </c>
      <c r="F405" s="3" t="s">
        <v>586</v>
      </c>
      <c r="G405" s="3">
        <v>10</v>
      </c>
      <c r="H405" s="3">
        <v>80</v>
      </c>
      <c r="I405" s="3">
        <v>74122000</v>
      </c>
    </row>
    <row r="406" spans="1:9" x14ac:dyDescent="0.2">
      <c r="A406" s="1" t="s">
        <v>3</v>
      </c>
      <c r="B406" s="3">
        <v>1014145</v>
      </c>
      <c r="C406" s="1" t="s">
        <v>910</v>
      </c>
      <c r="D406" s="99">
        <v>9.18</v>
      </c>
      <c r="E406" s="100">
        <v>11.57</v>
      </c>
      <c r="F406" s="3" t="s">
        <v>586</v>
      </c>
      <c r="G406" s="3">
        <v>10</v>
      </c>
      <c r="H406" s="3">
        <v>80</v>
      </c>
      <c r="I406" s="3">
        <v>74122000</v>
      </c>
    </row>
    <row r="407" spans="1:9" x14ac:dyDescent="0.2">
      <c r="A407" s="1" t="s">
        <v>3</v>
      </c>
      <c r="B407" s="3">
        <v>1014147</v>
      </c>
      <c r="C407" s="1" t="s">
        <v>911</v>
      </c>
      <c r="D407" s="99">
        <v>9.18</v>
      </c>
      <c r="E407" s="100">
        <v>11.57</v>
      </c>
      <c r="F407" s="3" t="s">
        <v>586</v>
      </c>
      <c r="G407" s="3">
        <v>5</v>
      </c>
      <c r="H407" s="3">
        <v>40</v>
      </c>
      <c r="I407" s="3">
        <v>74122000</v>
      </c>
    </row>
    <row r="408" spans="1:9" x14ac:dyDescent="0.2">
      <c r="A408" s="1" t="s">
        <v>3</v>
      </c>
      <c r="B408" s="3">
        <v>1088873</v>
      </c>
      <c r="C408" s="1" t="s">
        <v>912</v>
      </c>
      <c r="D408" s="99">
        <v>78.02</v>
      </c>
      <c r="E408" s="100">
        <v>98.31</v>
      </c>
      <c r="F408" s="3" t="s">
        <v>586</v>
      </c>
      <c r="G408" s="3">
        <v>1</v>
      </c>
      <c r="H408" s="3" t="s">
        <v>0</v>
      </c>
      <c r="I408" s="3">
        <v>84819000</v>
      </c>
    </row>
    <row r="409" spans="1:9" x14ac:dyDescent="0.2">
      <c r="A409" s="1" t="s">
        <v>3</v>
      </c>
      <c r="B409" s="3">
        <v>1088874</v>
      </c>
      <c r="C409" s="1" t="s">
        <v>913</v>
      </c>
      <c r="D409" s="99">
        <v>85.93</v>
      </c>
      <c r="E409" s="100">
        <v>108.27</v>
      </c>
      <c r="F409" s="3" t="s">
        <v>586</v>
      </c>
      <c r="G409" s="3">
        <v>1</v>
      </c>
      <c r="H409" s="3" t="s">
        <v>0</v>
      </c>
      <c r="I409" s="3">
        <v>84819000</v>
      </c>
    </row>
    <row r="410" spans="1:9" x14ac:dyDescent="0.2">
      <c r="A410" s="1" t="s">
        <v>3</v>
      </c>
      <c r="B410" s="3">
        <v>1088875</v>
      </c>
      <c r="C410" s="1" t="s">
        <v>914</v>
      </c>
      <c r="D410" s="99">
        <v>94.65</v>
      </c>
      <c r="E410" s="100">
        <v>119.26</v>
      </c>
      <c r="F410" s="3" t="s">
        <v>586</v>
      </c>
      <c r="G410" s="3">
        <v>1</v>
      </c>
      <c r="H410" s="3" t="s">
        <v>0</v>
      </c>
      <c r="I410" s="3">
        <v>84819000</v>
      </c>
    </row>
    <row r="411" spans="1:9" x14ac:dyDescent="0.2">
      <c r="A411" s="1" t="s">
        <v>3</v>
      </c>
      <c r="B411" s="3">
        <v>1088876</v>
      </c>
      <c r="C411" s="1" t="s">
        <v>915</v>
      </c>
      <c r="D411" s="99">
        <v>112.87</v>
      </c>
      <c r="E411" s="100">
        <v>142.22</v>
      </c>
      <c r="F411" s="3" t="s">
        <v>586</v>
      </c>
      <c r="G411" s="3">
        <v>1</v>
      </c>
      <c r="H411" s="3" t="s">
        <v>0</v>
      </c>
      <c r="I411" s="3">
        <v>84819000</v>
      </c>
    </row>
    <row r="412" spans="1:9" x14ac:dyDescent="0.2">
      <c r="A412" s="1" t="s">
        <v>3</v>
      </c>
      <c r="B412" s="3">
        <v>1088877</v>
      </c>
      <c r="C412" s="1" t="s">
        <v>916</v>
      </c>
      <c r="D412" s="99">
        <v>124.75</v>
      </c>
      <c r="E412" s="100">
        <v>157.19</v>
      </c>
      <c r="F412" s="3" t="s">
        <v>586</v>
      </c>
      <c r="G412" s="3">
        <v>1</v>
      </c>
      <c r="H412" s="3" t="s">
        <v>0</v>
      </c>
      <c r="I412" s="3">
        <v>84819000</v>
      </c>
    </row>
    <row r="413" spans="1:9" x14ac:dyDescent="0.2">
      <c r="A413" s="1" t="s">
        <v>3</v>
      </c>
      <c r="B413" s="3">
        <v>1088878</v>
      </c>
      <c r="C413" s="1" t="s">
        <v>917</v>
      </c>
      <c r="D413" s="99">
        <v>134.72999999999999</v>
      </c>
      <c r="E413" s="100">
        <v>169.76</v>
      </c>
      <c r="F413" s="3" t="s">
        <v>586</v>
      </c>
      <c r="G413" s="3">
        <v>1</v>
      </c>
      <c r="H413" s="3" t="s">
        <v>0</v>
      </c>
      <c r="I413" s="3">
        <v>84819000</v>
      </c>
    </row>
    <row r="414" spans="1:9" x14ac:dyDescent="0.2">
      <c r="A414" s="1" t="s">
        <v>3</v>
      </c>
      <c r="B414" s="3">
        <v>1088879</v>
      </c>
      <c r="C414" s="1" t="s">
        <v>918</v>
      </c>
      <c r="D414" s="99">
        <v>146.06</v>
      </c>
      <c r="E414" s="100">
        <v>184.04</v>
      </c>
      <c r="F414" s="3" t="s">
        <v>586</v>
      </c>
      <c r="G414" s="3">
        <v>1</v>
      </c>
      <c r="H414" s="3" t="s">
        <v>0</v>
      </c>
      <c r="I414" s="3">
        <v>84819000</v>
      </c>
    </row>
    <row r="415" spans="1:9" x14ac:dyDescent="0.2">
      <c r="A415" s="1" t="s">
        <v>3</v>
      </c>
      <c r="B415" s="3">
        <v>1088880</v>
      </c>
      <c r="C415" s="1" t="s">
        <v>919</v>
      </c>
      <c r="D415" s="99">
        <v>159.77000000000001</v>
      </c>
      <c r="E415" s="100">
        <v>201.31</v>
      </c>
      <c r="F415" s="3" t="s">
        <v>586</v>
      </c>
      <c r="G415" s="3">
        <v>1</v>
      </c>
      <c r="H415" s="3" t="s">
        <v>0</v>
      </c>
      <c r="I415" s="3">
        <v>84819000</v>
      </c>
    </row>
    <row r="416" spans="1:9" x14ac:dyDescent="0.2">
      <c r="A416" s="1" t="s">
        <v>3</v>
      </c>
      <c r="B416" s="3">
        <v>1088881</v>
      </c>
      <c r="C416" s="1" t="s">
        <v>920</v>
      </c>
      <c r="D416" s="99">
        <v>173.71</v>
      </c>
      <c r="E416" s="100">
        <v>218.87</v>
      </c>
      <c r="F416" s="3" t="s">
        <v>586</v>
      </c>
      <c r="G416" s="3">
        <v>1</v>
      </c>
      <c r="H416" s="3">
        <v>48</v>
      </c>
      <c r="I416" s="3">
        <v>84819000</v>
      </c>
    </row>
    <row r="417" spans="1:9" x14ac:dyDescent="0.2">
      <c r="A417" s="1" t="s">
        <v>3</v>
      </c>
      <c r="B417" s="3">
        <v>1088882</v>
      </c>
      <c r="C417" s="1" t="s">
        <v>921</v>
      </c>
      <c r="D417" s="99">
        <v>184.01</v>
      </c>
      <c r="E417" s="100">
        <v>231.85</v>
      </c>
      <c r="F417" s="3" t="s">
        <v>586</v>
      </c>
      <c r="G417" s="3">
        <v>1</v>
      </c>
      <c r="H417" s="3">
        <v>48</v>
      </c>
      <c r="I417" s="3">
        <v>84819000</v>
      </c>
    </row>
    <row r="418" spans="1:9" x14ac:dyDescent="0.2">
      <c r="A418" s="1" t="s">
        <v>3</v>
      </c>
      <c r="B418" s="3">
        <v>1088883</v>
      </c>
      <c r="C418" s="1" t="s">
        <v>922</v>
      </c>
      <c r="D418" s="99">
        <v>196.77</v>
      </c>
      <c r="E418" s="100">
        <v>247.93</v>
      </c>
      <c r="F418" s="3" t="s">
        <v>586</v>
      </c>
      <c r="G418" s="3">
        <v>1</v>
      </c>
      <c r="H418" s="3">
        <v>48</v>
      </c>
      <c r="I418" s="3">
        <v>84819000</v>
      </c>
    </row>
    <row r="419" spans="1:9" x14ac:dyDescent="0.2">
      <c r="A419" s="1" t="s">
        <v>13</v>
      </c>
      <c r="B419" s="3">
        <v>1086559</v>
      </c>
      <c r="C419" s="1" t="s">
        <v>164</v>
      </c>
      <c r="D419" s="99">
        <v>55.7</v>
      </c>
      <c r="E419" s="100">
        <v>70.180000000000007</v>
      </c>
      <c r="F419" s="3" t="s">
        <v>1458</v>
      </c>
      <c r="G419" s="3">
        <v>1</v>
      </c>
      <c r="H419" s="3" t="s">
        <v>0</v>
      </c>
      <c r="I419" s="3">
        <v>84818081</v>
      </c>
    </row>
    <row r="420" spans="1:9" x14ac:dyDescent="0.2">
      <c r="A420" s="1" t="s">
        <v>14</v>
      </c>
      <c r="B420" s="3">
        <v>1014107</v>
      </c>
      <c r="C420" s="1" t="s">
        <v>923</v>
      </c>
      <c r="D420" s="99">
        <v>18.010000000000002</v>
      </c>
      <c r="E420" s="100">
        <v>22.69</v>
      </c>
      <c r="F420" s="3" t="s">
        <v>586</v>
      </c>
      <c r="G420" s="3">
        <v>1</v>
      </c>
      <c r="H420" s="3" t="s">
        <v>0</v>
      </c>
      <c r="I420" s="3">
        <v>74122000</v>
      </c>
    </row>
    <row r="421" spans="1:9" x14ac:dyDescent="0.2">
      <c r="A421" s="1" t="s">
        <v>14</v>
      </c>
      <c r="B421" s="3">
        <v>1014111</v>
      </c>
      <c r="C421" s="1" t="s">
        <v>924</v>
      </c>
      <c r="D421" s="99">
        <v>25.41</v>
      </c>
      <c r="E421" s="100">
        <v>32.020000000000003</v>
      </c>
      <c r="F421" s="3" t="s">
        <v>586</v>
      </c>
      <c r="G421" s="3">
        <v>1</v>
      </c>
      <c r="H421" s="3" t="s">
        <v>0</v>
      </c>
      <c r="I421" s="3">
        <v>74122000</v>
      </c>
    </row>
    <row r="422" spans="1:9" x14ac:dyDescent="0.2">
      <c r="A422" s="1" t="s">
        <v>14</v>
      </c>
      <c r="B422" s="3">
        <v>1014109</v>
      </c>
      <c r="C422" s="1" t="s">
        <v>925</v>
      </c>
      <c r="D422" s="99">
        <v>29.11</v>
      </c>
      <c r="E422" s="100">
        <v>36.68</v>
      </c>
      <c r="F422" s="3" t="s">
        <v>586</v>
      </c>
      <c r="G422" s="3">
        <v>1</v>
      </c>
      <c r="H422" s="3" t="s">
        <v>0</v>
      </c>
      <c r="I422" s="3">
        <v>74122000</v>
      </c>
    </row>
    <row r="423" spans="1:9" x14ac:dyDescent="0.2">
      <c r="A423" s="1" t="s">
        <v>14</v>
      </c>
      <c r="B423" s="3">
        <v>1014137</v>
      </c>
      <c r="C423" s="1" t="s">
        <v>1338</v>
      </c>
      <c r="D423" s="99">
        <v>26.24</v>
      </c>
      <c r="E423" s="100">
        <v>33.06</v>
      </c>
      <c r="F423" s="3" t="s">
        <v>586</v>
      </c>
      <c r="G423" s="3">
        <v>6</v>
      </c>
      <c r="H423" s="3">
        <v>30</v>
      </c>
      <c r="I423" s="3">
        <v>84818039</v>
      </c>
    </row>
    <row r="424" spans="1:9" x14ac:dyDescent="0.2">
      <c r="A424" s="1" t="s">
        <v>14</v>
      </c>
      <c r="B424" s="3">
        <v>1014138</v>
      </c>
      <c r="C424" s="1" t="s">
        <v>1339</v>
      </c>
      <c r="D424" s="99">
        <v>37.67</v>
      </c>
      <c r="E424" s="100">
        <v>47.46</v>
      </c>
      <c r="F424" s="3" t="s">
        <v>586</v>
      </c>
      <c r="G424" s="3">
        <v>4</v>
      </c>
      <c r="H424" s="3">
        <v>20</v>
      </c>
      <c r="I424" s="3">
        <v>84818039</v>
      </c>
    </row>
    <row r="425" spans="1:9" x14ac:dyDescent="0.2">
      <c r="A425" s="1" t="s">
        <v>14</v>
      </c>
      <c r="B425" s="3">
        <v>1014139</v>
      </c>
      <c r="C425" s="1" t="s">
        <v>1340</v>
      </c>
      <c r="D425" s="99">
        <v>48.83</v>
      </c>
      <c r="E425" s="100">
        <v>61.53</v>
      </c>
      <c r="F425" s="3" t="s">
        <v>586</v>
      </c>
      <c r="G425" s="3">
        <v>3</v>
      </c>
      <c r="H425" s="3">
        <v>15</v>
      </c>
      <c r="I425" s="3">
        <v>84818039</v>
      </c>
    </row>
    <row r="426" spans="1:9" x14ac:dyDescent="0.2">
      <c r="A426" s="1" t="s">
        <v>14</v>
      </c>
      <c r="B426" s="3">
        <v>1014117</v>
      </c>
      <c r="C426" s="1" t="s">
        <v>926</v>
      </c>
      <c r="D426" s="99">
        <v>9.6199999999999992</v>
      </c>
      <c r="E426" s="100">
        <v>12.12</v>
      </c>
      <c r="F426" s="3" t="s">
        <v>586</v>
      </c>
      <c r="G426" s="3">
        <v>1</v>
      </c>
      <c r="H426" s="3">
        <v>25</v>
      </c>
      <c r="I426" s="3">
        <v>73269060</v>
      </c>
    </row>
    <row r="427" spans="1:9" x14ac:dyDescent="0.2">
      <c r="A427" s="1" t="s">
        <v>14</v>
      </c>
      <c r="B427" s="3">
        <v>1014123</v>
      </c>
      <c r="C427" s="1" t="s">
        <v>927</v>
      </c>
      <c r="D427" s="99">
        <v>5.7</v>
      </c>
      <c r="E427" s="100">
        <v>7.18</v>
      </c>
      <c r="F427" s="3" t="s">
        <v>586</v>
      </c>
      <c r="G427" s="3">
        <v>20</v>
      </c>
      <c r="H427" s="3">
        <v>100</v>
      </c>
      <c r="I427" s="3">
        <v>74122000</v>
      </c>
    </row>
    <row r="428" spans="1:9" x14ac:dyDescent="0.2">
      <c r="A428" s="1" t="s">
        <v>14</v>
      </c>
      <c r="B428" s="3">
        <v>1014120</v>
      </c>
      <c r="C428" s="1" t="s">
        <v>928</v>
      </c>
      <c r="D428" s="99">
        <v>2.4700000000000002</v>
      </c>
      <c r="E428" s="100">
        <v>3.11</v>
      </c>
      <c r="F428" s="3" t="s">
        <v>586</v>
      </c>
      <c r="G428" s="3">
        <v>20</v>
      </c>
      <c r="H428" s="3">
        <v>80</v>
      </c>
      <c r="I428" s="3">
        <v>74122000</v>
      </c>
    </row>
    <row r="429" spans="1:9" x14ac:dyDescent="0.2">
      <c r="A429" s="1" t="s">
        <v>14</v>
      </c>
      <c r="B429" s="3">
        <v>1014121</v>
      </c>
      <c r="C429" s="1" t="s">
        <v>929</v>
      </c>
      <c r="D429" s="99">
        <v>4.6900000000000004</v>
      </c>
      <c r="E429" s="100">
        <v>5.91</v>
      </c>
      <c r="F429" s="3" t="s">
        <v>586</v>
      </c>
      <c r="G429" s="3">
        <v>20</v>
      </c>
      <c r="H429" s="3">
        <v>120</v>
      </c>
      <c r="I429" s="3">
        <v>74122000</v>
      </c>
    </row>
    <row r="430" spans="1:9" x14ac:dyDescent="0.2">
      <c r="A430" s="1" t="s">
        <v>14</v>
      </c>
      <c r="B430" s="3">
        <v>1058086</v>
      </c>
      <c r="C430" s="1" t="s">
        <v>930</v>
      </c>
      <c r="D430" s="99">
        <v>3.46</v>
      </c>
      <c r="E430" s="100">
        <v>4.3600000000000003</v>
      </c>
      <c r="F430" s="3" t="s">
        <v>586</v>
      </c>
      <c r="G430" s="3">
        <v>1</v>
      </c>
      <c r="H430" s="3">
        <v>25</v>
      </c>
      <c r="I430" s="3">
        <v>74122000</v>
      </c>
    </row>
    <row r="431" spans="1:9" x14ac:dyDescent="0.2">
      <c r="A431" s="1" t="s">
        <v>14</v>
      </c>
      <c r="B431" s="3">
        <v>1058088</v>
      </c>
      <c r="C431" s="1" t="s">
        <v>931</v>
      </c>
      <c r="D431" s="99">
        <v>11.22</v>
      </c>
      <c r="E431" s="100">
        <v>14.14</v>
      </c>
      <c r="F431" s="3" t="s">
        <v>586</v>
      </c>
      <c r="G431" s="3">
        <v>1</v>
      </c>
      <c r="H431" s="3">
        <v>25</v>
      </c>
      <c r="I431" s="3">
        <v>74122000</v>
      </c>
    </row>
    <row r="432" spans="1:9" x14ac:dyDescent="0.2">
      <c r="A432" s="1" t="s">
        <v>15</v>
      </c>
      <c r="B432" s="3">
        <v>1020039</v>
      </c>
      <c r="C432" s="1" t="s">
        <v>932</v>
      </c>
      <c r="D432" s="99">
        <v>4.1100000000000003</v>
      </c>
      <c r="E432" s="100">
        <v>5.18</v>
      </c>
      <c r="F432" s="3" t="s">
        <v>586</v>
      </c>
      <c r="G432" s="3">
        <v>10</v>
      </c>
      <c r="H432" s="3">
        <v>100</v>
      </c>
      <c r="I432" s="3">
        <v>74153300</v>
      </c>
    </row>
    <row r="433" spans="1:9" x14ac:dyDescent="0.2">
      <c r="A433" s="1" t="s">
        <v>14</v>
      </c>
      <c r="B433" s="3">
        <v>1013894</v>
      </c>
      <c r="C433" s="1" t="s">
        <v>933</v>
      </c>
      <c r="D433" s="99">
        <v>1.63</v>
      </c>
      <c r="E433" s="100">
        <v>2.0499999999999998</v>
      </c>
      <c r="F433" s="3" t="s">
        <v>586</v>
      </c>
      <c r="G433" s="3">
        <v>20</v>
      </c>
      <c r="H433" s="3">
        <v>160</v>
      </c>
      <c r="I433" s="3">
        <v>74122000</v>
      </c>
    </row>
    <row r="434" spans="1:9" x14ac:dyDescent="0.2">
      <c r="A434" s="1" t="s">
        <v>14</v>
      </c>
      <c r="B434" s="3">
        <v>1013914</v>
      </c>
      <c r="C434" s="1" t="s">
        <v>934</v>
      </c>
      <c r="D434" s="99">
        <v>4.45</v>
      </c>
      <c r="E434" s="100">
        <v>5.61</v>
      </c>
      <c r="F434" s="3" t="s">
        <v>586</v>
      </c>
      <c r="G434" s="3">
        <v>10</v>
      </c>
      <c r="H434" s="3">
        <v>80</v>
      </c>
      <c r="I434" s="3">
        <v>74122000</v>
      </c>
    </row>
    <row r="435" spans="1:9" x14ac:dyDescent="0.2">
      <c r="A435" s="1" t="s">
        <v>14</v>
      </c>
      <c r="B435" s="3">
        <v>1013932</v>
      </c>
      <c r="C435" s="1" t="s">
        <v>935</v>
      </c>
      <c r="D435" s="99">
        <v>5.19</v>
      </c>
      <c r="E435" s="100">
        <v>6.54</v>
      </c>
      <c r="F435" s="3" t="s">
        <v>586</v>
      </c>
      <c r="G435" s="3">
        <v>10</v>
      </c>
      <c r="H435" s="3">
        <v>80</v>
      </c>
      <c r="I435" s="3">
        <v>74122000</v>
      </c>
    </row>
    <row r="436" spans="1:9" x14ac:dyDescent="0.2">
      <c r="A436" s="1" t="s">
        <v>14</v>
      </c>
      <c r="B436" s="3">
        <v>1013946</v>
      </c>
      <c r="C436" s="1" t="s">
        <v>936</v>
      </c>
      <c r="D436" s="99">
        <v>4.26</v>
      </c>
      <c r="E436" s="100">
        <v>5.37</v>
      </c>
      <c r="F436" s="3" t="s">
        <v>586</v>
      </c>
      <c r="G436" s="3">
        <v>10</v>
      </c>
      <c r="H436" s="3">
        <v>80</v>
      </c>
      <c r="I436" s="3">
        <v>74122000</v>
      </c>
    </row>
    <row r="437" spans="1:9" x14ac:dyDescent="0.2">
      <c r="A437" s="1" t="s">
        <v>7</v>
      </c>
      <c r="B437" s="3">
        <v>1015559</v>
      </c>
      <c r="C437" s="1" t="s">
        <v>937</v>
      </c>
      <c r="D437" s="99">
        <v>7.41</v>
      </c>
      <c r="E437" s="100">
        <v>9.34</v>
      </c>
      <c r="F437" s="3" t="s">
        <v>586</v>
      </c>
      <c r="G437" s="3">
        <v>10</v>
      </c>
      <c r="H437" s="3">
        <v>40</v>
      </c>
      <c r="I437" s="3">
        <v>74122000</v>
      </c>
    </row>
    <row r="438" spans="1:9" x14ac:dyDescent="0.2">
      <c r="A438" s="1" t="s">
        <v>4</v>
      </c>
      <c r="B438" s="3">
        <v>1008386</v>
      </c>
      <c r="C438" s="1" t="s">
        <v>938</v>
      </c>
      <c r="D438" s="99">
        <v>1.49</v>
      </c>
      <c r="E438" s="100">
        <v>1.88</v>
      </c>
      <c r="F438" s="3" t="s">
        <v>584</v>
      </c>
      <c r="G438" s="3">
        <v>100</v>
      </c>
      <c r="H438" s="3">
        <v>1100</v>
      </c>
      <c r="I438" s="3">
        <v>39173200</v>
      </c>
    </row>
    <row r="439" spans="1:9" x14ac:dyDescent="0.2">
      <c r="A439" s="1" t="s">
        <v>4</v>
      </c>
      <c r="B439" s="3">
        <v>1008408</v>
      </c>
      <c r="C439" s="1" t="s">
        <v>939</v>
      </c>
      <c r="D439" s="99">
        <v>1.87</v>
      </c>
      <c r="E439" s="100">
        <v>2.36</v>
      </c>
      <c r="F439" s="3" t="s">
        <v>584</v>
      </c>
      <c r="G439" s="3">
        <v>100</v>
      </c>
      <c r="H439" s="3">
        <v>700</v>
      </c>
      <c r="I439" s="3">
        <v>39173200</v>
      </c>
    </row>
    <row r="440" spans="1:9" x14ac:dyDescent="0.2">
      <c r="A440" s="1" t="s">
        <v>4</v>
      </c>
      <c r="B440" s="3">
        <v>1017870</v>
      </c>
      <c r="C440" s="1" t="s">
        <v>940</v>
      </c>
      <c r="D440" s="99">
        <v>3.09</v>
      </c>
      <c r="E440" s="100">
        <v>3.89</v>
      </c>
      <c r="F440" s="3" t="s">
        <v>584</v>
      </c>
      <c r="G440" s="3">
        <v>100</v>
      </c>
      <c r="H440" s="3">
        <v>500</v>
      </c>
      <c r="I440" s="3">
        <v>39173200</v>
      </c>
    </row>
    <row r="441" spans="1:9" x14ac:dyDescent="0.2">
      <c r="A441" s="1" t="s">
        <v>4</v>
      </c>
      <c r="B441" s="3">
        <v>1048757</v>
      </c>
      <c r="C441" s="1" t="s">
        <v>941</v>
      </c>
      <c r="D441" s="99">
        <v>4.9400000000000004</v>
      </c>
      <c r="E441" s="100">
        <v>6.22</v>
      </c>
      <c r="F441" s="3" t="s">
        <v>584</v>
      </c>
      <c r="G441" s="3">
        <v>50</v>
      </c>
      <c r="H441" s="3">
        <v>550</v>
      </c>
      <c r="I441" s="3">
        <v>39173200</v>
      </c>
    </row>
    <row r="442" spans="1:9" x14ac:dyDescent="0.2">
      <c r="A442" s="1" t="s">
        <v>4</v>
      </c>
      <c r="B442" s="3">
        <v>1033417</v>
      </c>
      <c r="C442" s="1" t="s">
        <v>942</v>
      </c>
      <c r="D442" s="99">
        <v>7.89</v>
      </c>
      <c r="E442" s="100">
        <v>9.94</v>
      </c>
      <c r="F442" s="3" t="s">
        <v>584</v>
      </c>
      <c r="G442" s="3">
        <v>50</v>
      </c>
      <c r="H442" s="3">
        <v>250</v>
      </c>
      <c r="I442" s="3">
        <v>39173200</v>
      </c>
    </row>
    <row r="443" spans="1:9" x14ac:dyDescent="0.2">
      <c r="A443" s="1" t="s">
        <v>4</v>
      </c>
      <c r="B443" s="3">
        <v>1033481</v>
      </c>
      <c r="C443" s="1" t="s">
        <v>943</v>
      </c>
      <c r="D443" s="99">
        <v>11.98</v>
      </c>
      <c r="E443" s="100">
        <v>15.09</v>
      </c>
      <c r="F443" s="3" t="s">
        <v>584</v>
      </c>
      <c r="G443" s="3">
        <v>50</v>
      </c>
      <c r="H443" s="3">
        <v>250</v>
      </c>
      <c r="I443" s="3">
        <v>39173200</v>
      </c>
    </row>
    <row r="444" spans="1:9" x14ac:dyDescent="0.2">
      <c r="A444" s="1" t="s">
        <v>4</v>
      </c>
      <c r="B444" s="3">
        <v>1033502</v>
      </c>
      <c r="C444" s="1" t="s">
        <v>944</v>
      </c>
      <c r="D444" s="99">
        <v>13.79</v>
      </c>
      <c r="E444" s="100">
        <v>17.38</v>
      </c>
      <c r="F444" s="3" t="s">
        <v>584</v>
      </c>
      <c r="G444" s="3">
        <v>50</v>
      </c>
      <c r="H444" s="3" t="s">
        <v>0</v>
      </c>
      <c r="I444" s="3">
        <v>39173200</v>
      </c>
    </row>
    <row r="445" spans="1:9" x14ac:dyDescent="0.2">
      <c r="A445" s="1" t="s">
        <v>4</v>
      </c>
      <c r="B445" s="3">
        <v>1033520</v>
      </c>
      <c r="C445" s="1" t="s">
        <v>945</v>
      </c>
      <c r="D445" s="99">
        <v>25.68</v>
      </c>
      <c r="E445" s="100">
        <v>32.36</v>
      </c>
      <c r="F445" s="3" t="s">
        <v>584</v>
      </c>
      <c r="G445" s="3">
        <v>50</v>
      </c>
      <c r="H445" s="3" t="s">
        <v>0</v>
      </c>
      <c r="I445" s="3">
        <v>39173200</v>
      </c>
    </row>
    <row r="446" spans="1:9" x14ac:dyDescent="0.2">
      <c r="A446" s="1" t="s">
        <v>4</v>
      </c>
      <c r="B446" s="3">
        <v>1022682</v>
      </c>
      <c r="C446" s="1" t="s">
        <v>946</v>
      </c>
      <c r="D446" s="99">
        <v>1.6</v>
      </c>
      <c r="E446" s="100">
        <v>2.02</v>
      </c>
      <c r="F446" s="3" t="s">
        <v>584</v>
      </c>
      <c r="G446" s="3">
        <v>100</v>
      </c>
      <c r="H446" s="3">
        <v>1100</v>
      </c>
      <c r="I446" s="3">
        <v>39173200</v>
      </c>
    </row>
    <row r="447" spans="1:9" x14ac:dyDescent="0.2">
      <c r="A447" s="1" t="s">
        <v>4</v>
      </c>
      <c r="B447" s="3">
        <v>1001201</v>
      </c>
      <c r="C447" s="1" t="s">
        <v>947</v>
      </c>
      <c r="D447" s="99">
        <v>2.2999999999999998</v>
      </c>
      <c r="E447" s="100">
        <v>2.9</v>
      </c>
      <c r="F447" s="3" t="s">
        <v>584</v>
      </c>
      <c r="G447" s="3">
        <v>50</v>
      </c>
      <c r="H447" s="3">
        <v>550</v>
      </c>
      <c r="I447" s="3">
        <v>39173200</v>
      </c>
    </row>
    <row r="448" spans="1:9" x14ac:dyDescent="0.2">
      <c r="A448" s="1" t="s">
        <v>4</v>
      </c>
      <c r="B448" s="3">
        <v>1001202</v>
      </c>
      <c r="C448" s="1" t="s">
        <v>948</v>
      </c>
      <c r="D448" s="99">
        <v>3.71</v>
      </c>
      <c r="E448" s="100">
        <v>4.67</v>
      </c>
      <c r="F448" s="3" t="s">
        <v>584</v>
      </c>
      <c r="G448" s="3">
        <v>50</v>
      </c>
      <c r="H448" s="3">
        <v>400</v>
      </c>
      <c r="I448" s="3">
        <v>39173200</v>
      </c>
    </row>
    <row r="449" spans="1:9" x14ac:dyDescent="0.2">
      <c r="A449" s="1" t="s">
        <v>4</v>
      </c>
      <c r="B449" s="3">
        <v>1001203</v>
      </c>
      <c r="C449" s="1" t="s">
        <v>949</v>
      </c>
      <c r="D449" s="99">
        <v>7.66</v>
      </c>
      <c r="E449" s="100">
        <v>9.65</v>
      </c>
      <c r="F449" s="3" t="s">
        <v>584</v>
      </c>
      <c r="G449" s="3">
        <v>50</v>
      </c>
      <c r="H449" s="3">
        <v>350</v>
      </c>
      <c r="I449" s="3">
        <v>39173200</v>
      </c>
    </row>
    <row r="450" spans="1:9" x14ac:dyDescent="0.2">
      <c r="A450" s="1" t="s">
        <v>4</v>
      </c>
      <c r="B450" s="3">
        <v>1008963</v>
      </c>
      <c r="C450" s="1" t="s">
        <v>950</v>
      </c>
      <c r="D450" s="99">
        <v>12.05</v>
      </c>
      <c r="E450" s="100">
        <v>15.18</v>
      </c>
      <c r="F450" s="3" t="s">
        <v>584</v>
      </c>
      <c r="G450" s="3">
        <v>50</v>
      </c>
      <c r="H450" s="3">
        <v>350</v>
      </c>
      <c r="I450" s="3">
        <v>39173200</v>
      </c>
    </row>
    <row r="451" spans="1:9" x14ac:dyDescent="0.2">
      <c r="A451" s="1" t="s">
        <v>4</v>
      </c>
      <c r="B451" s="3">
        <v>1008964</v>
      </c>
      <c r="C451" s="1" t="s">
        <v>951</v>
      </c>
      <c r="D451" s="99">
        <v>23.61</v>
      </c>
      <c r="E451" s="100">
        <v>29.75</v>
      </c>
      <c r="F451" s="3" t="s">
        <v>584</v>
      </c>
      <c r="G451" s="3">
        <v>50</v>
      </c>
      <c r="H451" s="3" t="s">
        <v>0</v>
      </c>
      <c r="I451" s="3">
        <v>39173200</v>
      </c>
    </row>
    <row r="452" spans="1:9" x14ac:dyDescent="0.2">
      <c r="A452" s="1" t="s">
        <v>4</v>
      </c>
      <c r="B452" s="3">
        <v>1008965</v>
      </c>
      <c r="C452" s="1" t="s">
        <v>952</v>
      </c>
      <c r="D452" s="99">
        <v>32.32</v>
      </c>
      <c r="E452" s="100">
        <v>40.72</v>
      </c>
      <c r="F452" s="3" t="s">
        <v>584</v>
      </c>
      <c r="G452" s="3">
        <v>50</v>
      </c>
      <c r="H452" s="3" t="s">
        <v>0</v>
      </c>
      <c r="I452" s="3">
        <v>39173200</v>
      </c>
    </row>
    <row r="453" spans="1:9" x14ac:dyDescent="0.2">
      <c r="A453" s="1" t="s">
        <v>4</v>
      </c>
      <c r="B453" s="3">
        <v>1033420</v>
      </c>
      <c r="C453" s="1" t="s">
        <v>953</v>
      </c>
      <c r="D453" s="99">
        <v>8.36</v>
      </c>
      <c r="E453" s="100">
        <v>10.53</v>
      </c>
      <c r="F453" s="3" t="s">
        <v>584</v>
      </c>
      <c r="G453" s="3">
        <v>15</v>
      </c>
      <c r="H453" s="3" t="s">
        <v>0</v>
      </c>
      <c r="I453" s="3">
        <v>39173200</v>
      </c>
    </row>
    <row r="454" spans="1:9" x14ac:dyDescent="0.2">
      <c r="A454" s="1" t="s">
        <v>4</v>
      </c>
      <c r="B454" s="3">
        <v>1033485</v>
      </c>
      <c r="C454" s="1" t="s">
        <v>954</v>
      </c>
      <c r="D454" s="99">
        <v>12.51</v>
      </c>
      <c r="E454" s="100">
        <v>15.76</v>
      </c>
      <c r="F454" s="3" t="s">
        <v>584</v>
      </c>
      <c r="G454" s="3">
        <v>10</v>
      </c>
      <c r="H454" s="3" t="s">
        <v>0</v>
      </c>
      <c r="I454" s="3">
        <v>39173200</v>
      </c>
    </row>
    <row r="455" spans="1:9" x14ac:dyDescent="0.2">
      <c r="A455" s="1" t="s">
        <v>4</v>
      </c>
      <c r="B455" s="3">
        <v>1033506</v>
      </c>
      <c r="C455" s="1" t="s">
        <v>955</v>
      </c>
      <c r="D455" s="99">
        <v>19.579999999999998</v>
      </c>
      <c r="E455" s="100">
        <v>24.67</v>
      </c>
      <c r="F455" s="3" t="s">
        <v>584</v>
      </c>
      <c r="G455" s="3">
        <v>5</v>
      </c>
      <c r="H455" s="3" t="s">
        <v>0</v>
      </c>
      <c r="I455" s="3">
        <v>39173200</v>
      </c>
    </row>
    <row r="456" spans="1:9" x14ac:dyDescent="0.2">
      <c r="A456" s="1" t="s">
        <v>4</v>
      </c>
      <c r="B456" s="3">
        <v>1033523</v>
      </c>
      <c r="C456" s="1" t="s">
        <v>956</v>
      </c>
      <c r="D456" s="99">
        <v>30.09</v>
      </c>
      <c r="E456" s="100">
        <v>37.909999999999997</v>
      </c>
      <c r="F456" s="3" t="s">
        <v>584</v>
      </c>
      <c r="G456" s="3">
        <v>5</v>
      </c>
      <c r="H456" s="3">
        <v>5</v>
      </c>
      <c r="I456" s="3">
        <v>39173200</v>
      </c>
    </row>
    <row r="457" spans="1:9" x14ac:dyDescent="0.2">
      <c r="A457" s="1" t="s">
        <v>4</v>
      </c>
      <c r="B457" s="3">
        <v>1038282</v>
      </c>
      <c r="C457" s="1" t="s">
        <v>957</v>
      </c>
      <c r="D457" s="99">
        <v>40.159999999999997</v>
      </c>
      <c r="E457" s="100">
        <v>50.6</v>
      </c>
      <c r="F457" s="3" t="s">
        <v>584</v>
      </c>
      <c r="G457" s="3">
        <v>5</v>
      </c>
      <c r="H457" s="3" t="s">
        <v>0</v>
      </c>
      <c r="I457" s="3">
        <v>39173200</v>
      </c>
    </row>
    <row r="458" spans="1:9" x14ac:dyDescent="0.2">
      <c r="A458" s="1" t="s">
        <v>4</v>
      </c>
      <c r="B458" s="3">
        <v>1033589</v>
      </c>
      <c r="C458" s="1" t="s">
        <v>958</v>
      </c>
      <c r="D458" s="99">
        <v>56.33</v>
      </c>
      <c r="E458" s="100">
        <v>70.98</v>
      </c>
      <c r="F458" s="3" t="s">
        <v>584</v>
      </c>
      <c r="G458" s="3">
        <v>5</v>
      </c>
      <c r="H458" s="3">
        <v>100</v>
      </c>
      <c r="I458" s="3">
        <v>39173200</v>
      </c>
    </row>
    <row r="459" spans="1:9" x14ac:dyDescent="0.2">
      <c r="A459" s="1" t="s">
        <v>4</v>
      </c>
      <c r="B459" s="3">
        <v>1001206</v>
      </c>
      <c r="C459" s="1" t="s">
        <v>959</v>
      </c>
      <c r="D459" s="99">
        <v>8.44</v>
      </c>
      <c r="E459" s="100">
        <v>10.63</v>
      </c>
      <c r="F459" s="3" t="s">
        <v>584</v>
      </c>
      <c r="G459" s="3">
        <v>12</v>
      </c>
      <c r="H459" s="3" t="s">
        <v>0</v>
      </c>
      <c r="I459" s="3">
        <v>39173200</v>
      </c>
    </row>
    <row r="460" spans="1:9" x14ac:dyDescent="0.2">
      <c r="A460" s="1" t="s">
        <v>4</v>
      </c>
      <c r="B460" s="3">
        <v>1033864</v>
      </c>
      <c r="C460" s="1" t="s">
        <v>960</v>
      </c>
      <c r="D460" s="99">
        <v>11.1</v>
      </c>
      <c r="E460" s="100">
        <v>13.99</v>
      </c>
      <c r="F460" s="3" t="s">
        <v>584</v>
      </c>
      <c r="G460" s="3">
        <v>6</v>
      </c>
      <c r="H460" s="3">
        <v>60</v>
      </c>
      <c r="I460" s="3">
        <v>39173200</v>
      </c>
    </row>
    <row r="461" spans="1:9" x14ac:dyDescent="0.2">
      <c r="A461" s="1" t="s">
        <v>4</v>
      </c>
      <c r="B461" s="3">
        <v>1033865</v>
      </c>
      <c r="C461" s="1" t="s">
        <v>961</v>
      </c>
      <c r="D461" s="99">
        <v>19.239999999999998</v>
      </c>
      <c r="E461" s="100">
        <v>24.24</v>
      </c>
      <c r="F461" s="3" t="s">
        <v>584</v>
      </c>
      <c r="G461" s="3">
        <v>6</v>
      </c>
      <c r="H461" s="3">
        <v>30</v>
      </c>
      <c r="I461" s="3">
        <v>39173200</v>
      </c>
    </row>
    <row r="462" spans="1:9" x14ac:dyDescent="0.2">
      <c r="A462" s="1" t="s">
        <v>4</v>
      </c>
      <c r="B462" s="3">
        <v>1023122</v>
      </c>
      <c r="C462" s="1" t="s">
        <v>962</v>
      </c>
      <c r="D462" s="99">
        <v>26.15</v>
      </c>
      <c r="E462" s="100">
        <v>32.950000000000003</v>
      </c>
      <c r="F462" s="3" t="s">
        <v>584</v>
      </c>
      <c r="G462" s="3">
        <v>6</v>
      </c>
      <c r="H462" s="3" t="s">
        <v>0</v>
      </c>
      <c r="I462" s="3">
        <v>39173200</v>
      </c>
    </row>
    <row r="463" spans="1:9" x14ac:dyDescent="0.2">
      <c r="A463" s="1" t="s">
        <v>4</v>
      </c>
      <c r="B463" s="3">
        <v>1023123</v>
      </c>
      <c r="C463" s="1" t="s">
        <v>963</v>
      </c>
      <c r="D463" s="99">
        <v>35.29</v>
      </c>
      <c r="E463" s="100">
        <v>44.47</v>
      </c>
      <c r="F463" s="3" t="s">
        <v>584</v>
      </c>
      <c r="G463" s="3">
        <v>6</v>
      </c>
      <c r="H463" s="3" t="s">
        <v>0</v>
      </c>
      <c r="I463" s="3">
        <v>39173200</v>
      </c>
    </row>
    <row r="464" spans="1:9" x14ac:dyDescent="0.2">
      <c r="A464" s="1" t="s">
        <v>4</v>
      </c>
      <c r="B464" s="3">
        <v>1033866</v>
      </c>
      <c r="C464" s="1" t="s">
        <v>964</v>
      </c>
      <c r="D464" s="99">
        <v>61.69</v>
      </c>
      <c r="E464" s="100">
        <v>77.73</v>
      </c>
      <c r="F464" s="3" t="s">
        <v>584</v>
      </c>
      <c r="G464" s="3">
        <v>6</v>
      </c>
      <c r="H464" s="3" t="s">
        <v>0</v>
      </c>
      <c r="I464" s="3">
        <v>39173200</v>
      </c>
    </row>
    <row r="465" spans="1:9" x14ac:dyDescent="0.2">
      <c r="A465" s="1" t="s">
        <v>4</v>
      </c>
      <c r="B465" s="3">
        <v>1033867</v>
      </c>
      <c r="C465" s="1" t="s">
        <v>965</v>
      </c>
      <c r="D465" s="99">
        <v>77.34</v>
      </c>
      <c r="E465" s="100">
        <v>97.45</v>
      </c>
      <c r="F465" s="3" t="s">
        <v>584</v>
      </c>
      <c r="G465" s="3">
        <v>6</v>
      </c>
      <c r="H465" s="3" t="s">
        <v>0</v>
      </c>
      <c r="I465" s="3">
        <v>39173200</v>
      </c>
    </row>
    <row r="466" spans="1:9" x14ac:dyDescent="0.2">
      <c r="A466" s="1" t="s">
        <v>17</v>
      </c>
      <c r="B466" s="3">
        <v>1047610</v>
      </c>
      <c r="C466" s="1" t="s">
        <v>966</v>
      </c>
      <c r="D466" s="99">
        <v>1.62</v>
      </c>
      <c r="E466" s="100">
        <v>2.04</v>
      </c>
      <c r="F466" s="3" t="s">
        <v>584</v>
      </c>
      <c r="G466" s="3">
        <v>120</v>
      </c>
      <c r="H466" s="3">
        <v>960</v>
      </c>
      <c r="I466" s="3">
        <v>39173200</v>
      </c>
    </row>
    <row r="467" spans="1:9" x14ac:dyDescent="0.2">
      <c r="A467" s="1" t="s">
        <v>17</v>
      </c>
      <c r="B467" s="3">
        <v>1047611</v>
      </c>
      <c r="C467" s="1" t="s">
        <v>967</v>
      </c>
      <c r="D467" s="99">
        <v>1.62</v>
      </c>
      <c r="E467" s="100">
        <v>2.04</v>
      </c>
      <c r="F467" s="3" t="s">
        <v>584</v>
      </c>
      <c r="G467" s="3">
        <v>240</v>
      </c>
      <c r="H467" s="3">
        <v>1440</v>
      </c>
      <c r="I467" s="3">
        <v>39173200</v>
      </c>
    </row>
    <row r="468" spans="1:9" x14ac:dyDescent="0.2">
      <c r="A468" s="1" t="s">
        <v>17</v>
      </c>
      <c r="B468" s="3">
        <v>1022518</v>
      </c>
      <c r="C468" s="1" t="s">
        <v>968</v>
      </c>
      <c r="D468" s="99">
        <v>2.13</v>
      </c>
      <c r="E468" s="100">
        <v>2.68</v>
      </c>
      <c r="F468" s="3" t="s">
        <v>584</v>
      </c>
      <c r="G468" s="3">
        <v>120</v>
      </c>
      <c r="H468" s="3">
        <v>840</v>
      </c>
      <c r="I468" s="3">
        <v>39173200</v>
      </c>
    </row>
    <row r="469" spans="1:9" x14ac:dyDescent="0.2">
      <c r="A469" s="1" t="s">
        <v>17</v>
      </c>
      <c r="B469" s="3">
        <v>1022689</v>
      </c>
      <c r="C469" s="1" t="s">
        <v>969</v>
      </c>
      <c r="D469" s="99">
        <v>3.5</v>
      </c>
      <c r="E469" s="100">
        <v>4.41</v>
      </c>
      <c r="F469" s="3" t="s">
        <v>584</v>
      </c>
      <c r="G469" s="3">
        <v>50</v>
      </c>
      <c r="H469" s="3">
        <v>450</v>
      </c>
      <c r="I469" s="3">
        <v>39173200</v>
      </c>
    </row>
    <row r="470" spans="1:9" x14ac:dyDescent="0.2">
      <c r="A470" s="1" t="s">
        <v>17</v>
      </c>
      <c r="B470" s="3">
        <v>1001220</v>
      </c>
      <c r="C470" s="1" t="s">
        <v>970</v>
      </c>
      <c r="D470" s="99">
        <v>4.6399999999999997</v>
      </c>
      <c r="E470" s="100">
        <v>5.85</v>
      </c>
      <c r="F470" s="3" t="s">
        <v>584</v>
      </c>
      <c r="G470" s="3">
        <v>50</v>
      </c>
      <c r="H470" s="3">
        <v>550</v>
      </c>
      <c r="I470" s="3">
        <v>39173200</v>
      </c>
    </row>
    <row r="471" spans="1:9" x14ac:dyDescent="0.2">
      <c r="A471" s="1" t="s">
        <v>17</v>
      </c>
      <c r="B471" s="3">
        <v>1008979</v>
      </c>
      <c r="C471" s="1" t="s">
        <v>971</v>
      </c>
      <c r="D471" s="99">
        <v>8.14</v>
      </c>
      <c r="E471" s="100">
        <v>10.26</v>
      </c>
      <c r="F471" s="3" t="s">
        <v>584</v>
      </c>
      <c r="G471" s="3">
        <v>50</v>
      </c>
      <c r="H471" s="3">
        <v>350</v>
      </c>
      <c r="I471" s="3">
        <v>39173200</v>
      </c>
    </row>
    <row r="472" spans="1:9" x14ac:dyDescent="0.2">
      <c r="A472" s="1" t="s">
        <v>17</v>
      </c>
      <c r="B472" s="3">
        <v>1008980</v>
      </c>
      <c r="C472" s="1" t="s">
        <v>972</v>
      </c>
      <c r="D472" s="99">
        <v>11.1</v>
      </c>
      <c r="E472" s="100">
        <v>13.99</v>
      </c>
      <c r="F472" s="3" t="s">
        <v>584</v>
      </c>
      <c r="G472" s="3">
        <v>50</v>
      </c>
      <c r="H472" s="3">
        <v>350</v>
      </c>
      <c r="I472" s="3">
        <v>39173200</v>
      </c>
    </row>
    <row r="473" spans="1:9" x14ac:dyDescent="0.2">
      <c r="A473" s="1" t="s">
        <v>17</v>
      </c>
      <c r="B473" s="3">
        <v>1008981</v>
      </c>
      <c r="C473" s="1" t="s">
        <v>973</v>
      </c>
      <c r="D473" s="99">
        <v>17.27</v>
      </c>
      <c r="E473" s="100">
        <v>21.76</v>
      </c>
      <c r="F473" s="3" t="s">
        <v>584</v>
      </c>
      <c r="G473" s="3">
        <v>50</v>
      </c>
      <c r="H473" s="3" t="s">
        <v>0</v>
      </c>
      <c r="I473" s="3">
        <v>39173200</v>
      </c>
    </row>
    <row r="474" spans="1:9" x14ac:dyDescent="0.2">
      <c r="A474" s="1" t="s">
        <v>17</v>
      </c>
      <c r="B474" s="3">
        <v>1008982</v>
      </c>
      <c r="C474" s="1" t="s">
        <v>974</v>
      </c>
      <c r="D474" s="99">
        <v>27.14</v>
      </c>
      <c r="E474" s="100">
        <v>34.200000000000003</v>
      </c>
      <c r="F474" s="3" t="s">
        <v>584</v>
      </c>
      <c r="G474" s="3">
        <v>50</v>
      </c>
      <c r="H474" s="3">
        <v>50</v>
      </c>
      <c r="I474" s="3">
        <v>39173200</v>
      </c>
    </row>
    <row r="475" spans="1:9" x14ac:dyDescent="0.2">
      <c r="A475" s="1" t="s">
        <v>17</v>
      </c>
      <c r="B475" s="3">
        <v>1008983</v>
      </c>
      <c r="C475" s="1" t="s">
        <v>975</v>
      </c>
      <c r="D475" s="99">
        <v>37.01</v>
      </c>
      <c r="E475" s="100">
        <v>46.63</v>
      </c>
      <c r="F475" s="3" t="s">
        <v>584</v>
      </c>
      <c r="G475" s="3">
        <v>50</v>
      </c>
      <c r="H475" s="3" t="s">
        <v>0</v>
      </c>
      <c r="I475" s="3">
        <v>39173200</v>
      </c>
    </row>
    <row r="476" spans="1:9" x14ac:dyDescent="0.2">
      <c r="A476" s="1" t="s">
        <v>17</v>
      </c>
      <c r="B476" s="3">
        <v>1008984</v>
      </c>
      <c r="C476" s="1" t="s">
        <v>976</v>
      </c>
      <c r="D476" s="99">
        <v>51.82</v>
      </c>
      <c r="E476" s="100">
        <v>65.290000000000006</v>
      </c>
      <c r="F476" s="3" t="s">
        <v>584</v>
      </c>
      <c r="G476" s="3">
        <v>50</v>
      </c>
      <c r="H476" s="3" t="s">
        <v>0</v>
      </c>
      <c r="I476" s="3">
        <v>39173200</v>
      </c>
    </row>
    <row r="477" spans="1:9" x14ac:dyDescent="0.2">
      <c r="A477" s="1" t="s">
        <v>17</v>
      </c>
      <c r="B477" s="3">
        <v>1033896</v>
      </c>
      <c r="C477" s="1" t="s">
        <v>977</v>
      </c>
      <c r="D477" s="99">
        <v>1.66</v>
      </c>
      <c r="E477" s="100">
        <v>2.09</v>
      </c>
      <c r="F477" s="3" t="s">
        <v>584</v>
      </c>
      <c r="G477" s="3">
        <v>100</v>
      </c>
      <c r="H477" s="3">
        <v>1100</v>
      </c>
      <c r="I477" s="3">
        <v>39173200</v>
      </c>
    </row>
    <row r="478" spans="1:9" x14ac:dyDescent="0.2">
      <c r="A478" s="1" t="s">
        <v>17</v>
      </c>
      <c r="B478" s="3">
        <v>1033222</v>
      </c>
      <c r="C478" s="1" t="s">
        <v>978</v>
      </c>
      <c r="D478" s="99">
        <v>2.2000000000000002</v>
      </c>
      <c r="E478" s="100">
        <v>2.77</v>
      </c>
      <c r="F478" s="3" t="s">
        <v>584</v>
      </c>
      <c r="G478" s="3">
        <v>100</v>
      </c>
      <c r="H478" s="3">
        <v>700</v>
      </c>
      <c r="I478" s="3">
        <v>39173200</v>
      </c>
    </row>
    <row r="479" spans="1:9" x14ac:dyDescent="0.2">
      <c r="A479" s="1" t="s">
        <v>17</v>
      </c>
      <c r="B479" s="3">
        <v>1033305</v>
      </c>
      <c r="C479" s="1" t="s">
        <v>979</v>
      </c>
      <c r="D479" s="99">
        <v>3.45</v>
      </c>
      <c r="E479" s="100">
        <v>4.3499999999999996</v>
      </c>
      <c r="F479" s="3" t="s">
        <v>584</v>
      </c>
      <c r="G479" s="3">
        <v>50</v>
      </c>
      <c r="H479" s="3">
        <v>450</v>
      </c>
      <c r="I479" s="3">
        <v>39173200</v>
      </c>
    </row>
    <row r="480" spans="1:9" x14ac:dyDescent="0.2">
      <c r="A480" s="1" t="s">
        <v>17</v>
      </c>
      <c r="B480" s="3">
        <v>1033395</v>
      </c>
      <c r="C480" s="1" t="s">
        <v>980</v>
      </c>
      <c r="D480" s="99">
        <v>6.61</v>
      </c>
      <c r="E480" s="100">
        <v>8.33</v>
      </c>
      <c r="F480" s="3" t="s">
        <v>584</v>
      </c>
      <c r="G480" s="3">
        <v>100</v>
      </c>
      <c r="H480" s="3">
        <v>700</v>
      </c>
      <c r="I480" s="3">
        <v>39173200</v>
      </c>
    </row>
    <row r="481" spans="1:9" x14ac:dyDescent="0.2">
      <c r="A481" s="1" t="s">
        <v>17</v>
      </c>
      <c r="B481" s="3">
        <v>1008939</v>
      </c>
      <c r="C481" s="1" t="s">
        <v>981</v>
      </c>
      <c r="D481" s="99">
        <v>8.4600000000000009</v>
      </c>
      <c r="E481" s="100">
        <v>10.66</v>
      </c>
      <c r="F481" s="3" t="s">
        <v>584</v>
      </c>
      <c r="G481" s="3">
        <v>6</v>
      </c>
      <c r="H481" s="3" t="s">
        <v>0</v>
      </c>
      <c r="I481" s="3">
        <v>39173200</v>
      </c>
    </row>
    <row r="482" spans="1:9" x14ac:dyDescent="0.2">
      <c r="A482" s="1" t="s">
        <v>17</v>
      </c>
      <c r="B482" s="3">
        <v>1008940</v>
      </c>
      <c r="C482" s="1" t="s">
        <v>982</v>
      </c>
      <c r="D482" s="99">
        <v>12.94</v>
      </c>
      <c r="E482" s="100">
        <v>16.3</v>
      </c>
      <c r="F482" s="3" t="s">
        <v>584</v>
      </c>
      <c r="G482" s="3">
        <v>6</v>
      </c>
      <c r="H482" s="3">
        <v>30</v>
      </c>
      <c r="I482" s="3">
        <v>39173200</v>
      </c>
    </row>
    <row r="483" spans="1:9" x14ac:dyDescent="0.2">
      <c r="A483" s="1" t="s">
        <v>17</v>
      </c>
      <c r="B483" s="3">
        <v>1008941</v>
      </c>
      <c r="C483" s="1" t="s">
        <v>983</v>
      </c>
      <c r="D483" s="99">
        <v>19.36</v>
      </c>
      <c r="E483" s="100">
        <v>24.39</v>
      </c>
      <c r="F483" s="3" t="s">
        <v>584</v>
      </c>
      <c r="G483" s="3">
        <v>6</v>
      </c>
      <c r="H483" s="3">
        <v>18</v>
      </c>
      <c r="I483" s="3">
        <v>39173200</v>
      </c>
    </row>
    <row r="484" spans="1:9" x14ac:dyDescent="0.2">
      <c r="A484" s="1" t="s">
        <v>17</v>
      </c>
      <c r="B484" s="3">
        <v>1008864</v>
      </c>
      <c r="C484" s="1" t="s">
        <v>984</v>
      </c>
      <c r="D484" s="99">
        <v>28.02</v>
      </c>
      <c r="E484" s="100">
        <v>35.31</v>
      </c>
      <c r="F484" s="3" t="s">
        <v>584</v>
      </c>
      <c r="G484" s="3">
        <v>6</v>
      </c>
      <c r="H484" s="3" t="s">
        <v>0</v>
      </c>
      <c r="I484" s="3">
        <v>39173200</v>
      </c>
    </row>
    <row r="485" spans="1:9" x14ac:dyDescent="0.2">
      <c r="A485" s="1" t="s">
        <v>17</v>
      </c>
      <c r="B485" s="3">
        <v>1008874</v>
      </c>
      <c r="C485" s="1" t="s">
        <v>985</v>
      </c>
      <c r="D485" s="99">
        <v>39.97</v>
      </c>
      <c r="E485" s="100">
        <v>50.36</v>
      </c>
      <c r="F485" s="3" t="s">
        <v>584</v>
      </c>
      <c r="G485" s="3">
        <v>6</v>
      </c>
      <c r="H485" s="3" t="s">
        <v>0</v>
      </c>
      <c r="I485" s="3">
        <v>39173200</v>
      </c>
    </row>
    <row r="486" spans="1:9" x14ac:dyDescent="0.2">
      <c r="A486" s="1" t="s">
        <v>17</v>
      </c>
      <c r="B486" s="3">
        <v>1008879</v>
      </c>
      <c r="C486" s="1" t="s">
        <v>986</v>
      </c>
      <c r="D486" s="99">
        <v>52.24</v>
      </c>
      <c r="E486" s="100">
        <v>65.819999999999993</v>
      </c>
      <c r="F486" s="3" t="s">
        <v>584</v>
      </c>
      <c r="G486" s="3">
        <v>6</v>
      </c>
      <c r="H486" s="3" t="s">
        <v>0</v>
      </c>
      <c r="I486" s="3">
        <v>39173200</v>
      </c>
    </row>
    <row r="487" spans="1:9" x14ac:dyDescent="0.2">
      <c r="A487" s="1" t="s">
        <v>17</v>
      </c>
      <c r="B487" s="3">
        <v>1033418</v>
      </c>
      <c r="C487" s="1" t="s">
        <v>987</v>
      </c>
      <c r="D487" s="99">
        <v>19.62</v>
      </c>
      <c r="E487" s="100">
        <v>24.72</v>
      </c>
      <c r="F487" s="3" t="s">
        <v>584</v>
      </c>
      <c r="G487" s="3">
        <v>6</v>
      </c>
      <c r="H487" s="3">
        <v>60</v>
      </c>
      <c r="I487" s="3">
        <v>39173200</v>
      </c>
    </row>
    <row r="488" spans="1:9" x14ac:dyDescent="0.2">
      <c r="A488" s="1" t="s">
        <v>17</v>
      </c>
      <c r="B488" s="3">
        <v>1033482</v>
      </c>
      <c r="C488" s="1" t="s">
        <v>988</v>
      </c>
      <c r="D488" s="99">
        <v>22.64</v>
      </c>
      <c r="E488" s="100">
        <v>28.53</v>
      </c>
      <c r="F488" s="3" t="s">
        <v>584</v>
      </c>
      <c r="G488" s="3">
        <v>6</v>
      </c>
      <c r="H488" s="3">
        <v>30</v>
      </c>
      <c r="I488" s="3">
        <v>39173200</v>
      </c>
    </row>
    <row r="489" spans="1:9" x14ac:dyDescent="0.2">
      <c r="A489" s="1" t="s">
        <v>17</v>
      </c>
      <c r="B489" s="3">
        <v>1033503</v>
      </c>
      <c r="C489" s="1" t="s">
        <v>989</v>
      </c>
      <c r="D489" s="99">
        <v>32.53</v>
      </c>
      <c r="E489" s="100">
        <v>40.99</v>
      </c>
      <c r="F489" s="3" t="s">
        <v>584</v>
      </c>
      <c r="G489" s="3">
        <v>6</v>
      </c>
      <c r="H489" s="3">
        <v>18</v>
      </c>
      <c r="I489" s="3">
        <v>39173200</v>
      </c>
    </row>
    <row r="490" spans="1:9" x14ac:dyDescent="0.2">
      <c r="A490" s="1" t="s">
        <v>17</v>
      </c>
      <c r="B490" s="3">
        <v>1033521</v>
      </c>
      <c r="C490" s="1" t="s">
        <v>990</v>
      </c>
      <c r="D490" s="99">
        <v>85.32</v>
      </c>
      <c r="E490" s="100">
        <v>107.5</v>
      </c>
      <c r="F490" s="3" t="s">
        <v>584</v>
      </c>
      <c r="G490" s="3">
        <v>6</v>
      </c>
      <c r="H490" s="3">
        <v>18</v>
      </c>
      <c r="I490" s="3">
        <v>39173200</v>
      </c>
    </row>
    <row r="491" spans="1:9" x14ac:dyDescent="0.2">
      <c r="A491" s="1" t="s">
        <v>17</v>
      </c>
      <c r="B491" s="3">
        <v>1033536</v>
      </c>
      <c r="C491" s="1" t="s">
        <v>991</v>
      </c>
      <c r="D491" s="99">
        <v>86.88</v>
      </c>
      <c r="E491" s="100">
        <v>109.47</v>
      </c>
      <c r="F491" s="3" t="s">
        <v>584</v>
      </c>
      <c r="G491" s="3">
        <v>6</v>
      </c>
      <c r="H491" s="3" t="s">
        <v>0</v>
      </c>
      <c r="I491" s="3">
        <v>39173200</v>
      </c>
    </row>
    <row r="492" spans="1:9" x14ac:dyDescent="0.2">
      <c r="A492" s="1" t="s">
        <v>17</v>
      </c>
      <c r="B492" s="3">
        <v>1033587</v>
      </c>
      <c r="C492" s="1" t="s">
        <v>992</v>
      </c>
      <c r="D492" s="99">
        <v>109.47</v>
      </c>
      <c r="E492" s="100">
        <v>137.93</v>
      </c>
      <c r="F492" s="3" t="s">
        <v>584</v>
      </c>
      <c r="G492" s="3">
        <v>6</v>
      </c>
      <c r="H492" s="3" t="s">
        <v>0</v>
      </c>
      <c r="I492" s="3">
        <v>39173200</v>
      </c>
    </row>
    <row r="493" spans="1:9" x14ac:dyDescent="0.2">
      <c r="A493" s="1" t="s">
        <v>18</v>
      </c>
      <c r="B493" s="3">
        <v>1000118</v>
      </c>
      <c r="C493" s="1" t="s">
        <v>993</v>
      </c>
      <c r="D493" s="99">
        <v>1.1100000000000001</v>
      </c>
      <c r="E493" s="100">
        <v>1.4</v>
      </c>
      <c r="F493" s="3" t="s">
        <v>586</v>
      </c>
      <c r="G493" s="3">
        <v>50</v>
      </c>
      <c r="H493" s="3">
        <v>250</v>
      </c>
      <c r="I493" s="3">
        <v>39269097</v>
      </c>
    </row>
    <row r="494" spans="1:9" x14ac:dyDescent="0.2">
      <c r="A494" s="1" t="s">
        <v>18</v>
      </c>
      <c r="B494" s="3">
        <v>1001229</v>
      </c>
      <c r="C494" s="1" t="s">
        <v>165</v>
      </c>
      <c r="D494" s="99">
        <v>1.65</v>
      </c>
      <c r="E494" s="100">
        <v>2.08</v>
      </c>
      <c r="F494" s="3" t="s">
        <v>586</v>
      </c>
      <c r="G494" s="3">
        <v>50</v>
      </c>
      <c r="H494" s="3" t="s">
        <v>0</v>
      </c>
      <c r="I494" s="3">
        <v>39269097</v>
      </c>
    </row>
    <row r="495" spans="1:9" x14ac:dyDescent="0.2">
      <c r="A495" s="1" t="s">
        <v>18</v>
      </c>
      <c r="B495" s="3">
        <v>1001230</v>
      </c>
      <c r="C495" s="1" t="s">
        <v>166</v>
      </c>
      <c r="D495" s="99">
        <v>2.82</v>
      </c>
      <c r="E495" s="100">
        <v>3.55</v>
      </c>
      <c r="F495" s="3" t="s">
        <v>586</v>
      </c>
      <c r="G495" s="3">
        <v>50</v>
      </c>
      <c r="H495" s="3" t="s">
        <v>0</v>
      </c>
      <c r="I495" s="3">
        <v>39269097</v>
      </c>
    </row>
    <row r="496" spans="1:9" x14ac:dyDescent="0.2">
      <c r="A496" s="1" t="s">
        <v>18</v>
      </c>
      <c r="B496" s="3">
        <v>1034554</v>
      </c>
      <c r="C496" s="1" t="s">
        <v>994</v>
      </c>
      <c r="D496" s="99">
        <v>2.96</v>
      </c>
      <c r="E496" s="100">
        <v>3.73</v>
      </c>
      <c r="F496" s="3" t="s">
        <v>586</v>
      </c>
      <c r="G496" s="3">
        <v>20</v>
      </c>
      <c r="H496" s="3">
        <v>200</v>
      </c>
      <c r="I496" s="3">
        <v>39269097</v>
      </c>
    </row>
    <row r="497" spans="1:9" x14ac:dyDescent="0.2">
      <c r="A497" s="1" t="s">
        <v>18</v>
      </c>
      <c r="B497" s="3">
        <v>1034555</v>
      </c>
      <c r="C497" s="1" t="s">
        <v>995</v>
      </c>
      <c r="D497" s="99">
        <v>4.76</v>
      </c>
      <c r="E497" s="100">
        <v>6</v>
      </c>
      <c r="F497" s="3" t="s">
        <v>586</v>
      </c>
      <c r="G497" s="3">
        <v>20</v>
      </c>
      <c r="H497" s="3">
        <v>100</v>
      </c>
      <c r="I497" s="3">
        <v>39269097</v>
      </c>
    </row>
    <row r="498" spans="1:9" x14ac:dyDescent="0.2">
      <c r="A498" s="1" t="s">
        <v>18</v>
      </c>
      <c r="B498" s="3">
        <v>1009004</v>
      </c>
      <c r="C498" s="1" t="s">
        <v>167</v>
      </c>
      <c r="D498" s="99">
        <v>1.48</v>
      </c>
      <c r="E498" s="100">
        <v>1.86</v>
      </c>
      <c r="F498" s="3" t="s">
        <v>586</v>
      </c>
      <c r="G498" s="3">
        <v>10</v>
      </c>
      <c r="H498" s="3" t="s">
        <v>0</v>
      </c>
      <c r="I498" s="3">
        <v>73269098</v>
      </c>
    </row>
    <row r="499" spans="1:9" x14ac:dyDescent="0.2">
      <c r="A499" s="1" t="s">
        <v>18</v>
      </c>
      <c r="B499" s="3">
        <v>1009233</v>
      </c>
      <c r="C499" s="1" t="s">
        <v>168</v>
      </c>
      <c r="D499" s="99">
        <v>1.63</v>
      </c>
      <c r="E499" s="100">
        <v>2.0499999999999998</v>
      </c>
      <c r="F499" s="3" t="s">
        <v>586</v>
      </c>
      <c r="G499" s="3">
        <v>20</v>
      </c>
      <c r="H499" s="3" t="s">
        <v>0</v>
      </c>
      <c r="I499" s="3">
        <v>73269098</v>
      </c>
    </row>
    <row r="500" spans="1:9" x14ac:dyDescent="0.2">
      <c r="A500" s="1" t="s">
        <v>18</v>
      </c>
      <c r="B500" s="3">
        <v>1009006</v>
      </c>
      <c r="C500" s="1" t="s">
        <v>169</v>
      </c>
      <c r="D500" s="99">
        <v>2.96</v>
      </c>
      <c r="E500" s="100">
        <v>3.73</v>
      </c>
      <c r="F500" s="3" t="s">
        <v>586</v>
      </c>
      <c r="G500" s="3">
        <v>10</v>
      </c>
      <c r="H500" s="3" t="s">
        <v>0</v>
      </c>
      <c r="I500" s="3">
        <v>73269098</v>
      </c>
    </row>
    <row r="501" spans="1:9" x14ac:dyDescent="0.2">
      <c r="A501" s="1" t="s">
        <v>18</v>
      </c>
      <c r="B501" s="3">
        <v>1001231</v>
      </c>
      <c r="C501" s="1" t="s">
        <v>170</v>
      </c>
      <c r="D501" s="99">
        <v>4.24</v>
      </c>
      <c r="E501" s="100">
        <v>5.34</v>
      </c>
      <c r="F501" s="3" t="s">
        <v>586</v>
      </c>
      <c r="G501" s="3">
        <v>2</v>
      </c>
      <c r="H501" s="3" t="s">
        <v>0</v>
      </c>
      <c r="I501" s="3">
        <v>73269098</v>
      </c>
    </row>
    <row r="502" spans="1:9" x14ac:dyDescent="0.2">
      <c r="A502" s="1" t="s">
        <v>8</v>
      </c>
      <c r="B502" s="3">
        <v>1023176</v>
      </c>
      <c r="C502" s="1" t="s">
        <v>1341</v>
      </c>
      <c r="D502" s="99">
        <v>3.46</v>
      </c>
      <c r="E502" s="100">
        <v>4.3600000000000003</v>
      </c>
      <c r="F502" s="3" t="s">
        <v>1458</v>
      </c>
      <c r="G502" s="3">
        <v>1</v>
      </c>
      <c r="H502" s="3">
        <v>50</v>
      </c>
      <c r="I502" s="3">
        <v>39174000</v>
      </c>
    </row>
    <row r="503" spans="1:9" x14ac:dyDescent="0.2">
      <c r="A503" s="1" t="s">
        <v>8</v>
      </c>
      <c r="B503" s="3">
        <v>1009008</v>
      </c>
      <c r="C503" s="1" t="s">
        <v>1342</v>
      </c>
      <c r="D503" s="99">
        <v>1.98</v>
      </c>
      <c r="E503" s="100">
        <v>2.4900000000000002</v>
      </c>
      <c r="F503" s="3" t="s">
        <v>586</v>
      </c>
      <c r="G503" s="3">
        <v>10</v>
      </c>
      <c r="H503" s="3" t="s">
        <v>0</v>
      </c>
      <c r="I503" s="3">
        <v>39269097</v>
      </c>
    </row>
    <row r="504" spans="1:9" x14ac:dyDescent="0.2">
      <c r="A504" s="1" t="s">
        <v>6</v>
      </c>
      <c r="B504" s="3">
        <v>1023178</v>
      </c>
      <c r="C504" s="1" t="s">
        <v>996</v>
      </c>
      <c r="D504" s="99">
        <v>12.11</v>
      </c>
      <c r="E504" s="100">
        <v>15.26</v>
      </c>
      <c r="F504" s="3" t="s">
        <v>586</v>
      </c>
      <c r="G504" s="3">
        <v>1</v>
      </c>
      <c r="H504" s="3" t="s">
        <v>0</v>
      </c>
      <c r="I504" s="3">
        <v>73269098</v>
      </c>
    </row>
    <row r="505" spans="1:9" x14ac:dyDescent="0.2">
      <c r="A505" s="1" t="s">
        <v>6</v>
      </c>
      <c r="B505" s="3">
        <v>1091684</v>
      </c>
      <c r="C505" s="1" t="s">
        <v>997</v>
      </c>
      <c r="D505" s="99">
        <v>13.57</v>
      </c>
      <c r="E505" s="100">
        <v>17.100000000000001</v>
      </c>
      <c r="F505" s="3" t="s">
        <v>586</v>
      </c>
      <c r="G505" s="3">
        <v>1</v>
      </c>
      <c r="H505" s="3">
        <v>25</v>
      </c>
      <c r="I505" s="3">
        <v>73269098</v>
      </c>
    </row>
    <row r="506" spans="1:9" x14ac:dyDescent="0.2">
      <c r="A506" s="1" t="s">
        <v>6</v>
      </c>
      <c r="B506" s="3">
        <v>1023179</v>
      </c>
      <c r="C506" s="1" t="s">
        <v>998</v>
      </c>
      <c r="D506" s="99">
        <v>16.29</v>
      </c>
      <c r="E506" s="100">
        <v>20.53</v>
      </c>
      <c r="F506" s="3" t="s">
        <v>586</v>
      </c>
      <c r="G506" s="3">
        <v>1</v>
      </c>
      <c r="H506" s="3">
        <v>25</v>
      </c>
      <c r="I506" s="3">
        <v>73269098</v>
      </c>
    </row>
    <row r="507" spans="1:9" x14ac:dyDescent="0.2">
      <c r="A507" s="1" t="s">
        <v>6</v>
      </c>
      <c r="B507" s="3">
        <v>1023180</v>
      </c>
      <c r="C507" s="1" t="s">
        <v>999</v>
      </c>
      <c r="D507" s="99">
        <v>27.4</v>
      </c>
      <c r="E507" s="100">
        <v>34.520000000000003</v>
      </c>
      <c r="F507" s="3" t="s">
        <v>586</v>
      </c>
      <c r="G507" s="3">
        <v>1</v>
      </c>
      <c r="H507" s="3" t="s">
        <v>0</v>
      </c>
      <c r="I507" s="3">
        <v>73269098</v>
      </c>
    </row>
    <row r="508" spans="1:9" x14ac:dyDescent="0.2">
      <c r="A508" s="1" t="s">
        <v>6</v>
      </c>
      <c r="B508" s="3">
        <v>1023181</v>
      </c>
      <c r="C508" s="1" t="s">
        <v>1000</v>
      </c>
      <c r="D508" s="99">
        <v>31.73</v>
      </c>
      <c r="E508" s="100">
        <v>39.979999999999997</v>
      </c>
      <c r="F508" s="3" t="s">
        <v>586</v>
      </c>
      <c r="G508" s="3">
        <v>1</v>
      </c>
      <c r="H508" s="3" t="s">
        <v>0</v>
      </c>
      <c r="I508" s="3">
        <v>73269098</v>
      </c>
    </row>
    <row r="509" spans="1:9" x14ac:dyDescent="0.2">
      <c r="A509" s="1" t="s">
        <v>6</v>
      </c>
      <c r="B509" s="3">
        <v>1023182</v>
      </c>
      <c r="C509" s="1" t="s">
        <v>1001</v>
      </c>
      <c r="D509" s="99">
        <v>32.729999999999997</v>
      </c>
      <c r="E509" s="100">
        <v>41.24</v>
      </c>
      <c r="F509" s="3" t="s">
        <v>586</v>
      </c>
      <c r="G509" s="3">
        <v>1</v>
      </c>
      <c r="H509" s="3" t="s">
        <v>0</v>
      </c>
      <c r="I509" s="3">
        <v>73269098</v>
      </c>
    </row>
    <row r="510" spans="1:9" x14ac:dyDescent="0.2">
      <c r="A510" s="1" t="s">
        <v>6</v>
      </c>
      <c r="B510" s="3">
        <v>1023183</v>
      </c>
      <c r="C510" s="1" t="s">
        <v>1002</v>
      </c>
      <c r="D510" s="99">
        <v>34.97</v>
      </c>
      <c r="E510" s="100">
        <v>44.06</v>
      </c>
      <c r="F510" s="3" t="s">
        <v>586</v>
      </c>
      <c r="G510" s="3">
        <v>1</v>
      </c>
      <c r="H510" s="3" t="s">
        <v>0</v>
      </c>
      <c r="I510" s="3">
        <v>73269098</v>
      </c>
    </row>
    <row r="511" spans="1:9" x14ac:dyDescent="0.2">
      <c r="A511" s="1" t="s">
        <v>16</v>
      </c>
      <c r="B511" s="3">
        <v>1057453</v>
      </c>
      <c r="C511" s="1" t="s">
        <v>1300</v>
      </c>
      <c r="D511" s="99">
        <v>0.25</v>
      </c>
      <c r="E511" s="100">
        <v>0.32</v>
      </c>
      <c r="F511" s="3" t="s">
        <v>586</v>
      </c>
      <c r="G511" s="3">
        <v>20</v>
      </c>
      <c r="H511" s="3">
        <v>900</v>
      </c>
      <c r="I511" s="3">
        <v>39174000</v>
      </c>
    </row>
    <row r="512" spans="1:9" x14ac:dyDescent="0.2">
      <c r="A512" s="1" t="s">
        <v>16</v>
      </c>
      <c r="B512" s="3">
        <v>1057454</v>
      </c>
      <c r="C512" s="1" t="s">
        <v>1301</v>
      </c>
      <c r="D512" s="99">
        <v>0.33</v>
      </c>
      <c r="E512" s="100">
        <v>0.42</v>
      </c>
      <c r="F512" s="3" t="s">
        <v>586</v>
      </c>
      <c r="G512" s="3">
        <v>20</v>
      </c>
      <c r="H512" s="3">
        <v>520</v>
      </c>
      <c r="I512" s="3">
        <v>39174000</v>
      </c>
    </row>
    <row r="513" spans="1:9" x14ac:dyDescent="0.2">
      <c r="A513" s="1" t="s">
        <v>16</v>
      </c>
      <c r="B513" s="3">
        <v>1057455</v>
      </c>
      <c r="C513" s="1" t="s">
        <v>1302</v>
      </c>
      <c r="D513" s="99">
        <v>0.47</v>
      </c>
      <c r="E513" s="100">
        <v>0.59</v>
      </c>
      <c r="F513" s="3" t="s">
        <v>586</v>
      </c>
      <c r="G513" s="3">
        <v>20</v>
      </c>
      <c r="H513" s="3">
        <v>300</v>
      </c>
      <c r="I513" s="3">
        <v>39174000</v>
      </c>
    </row>
    <row r="514" spans="1:9" x14ac:dyDescent="0.2">
      <c r="A514" s="1" t="s">
        <v>16</v>
      </c>
      <c r="B514" s="3">
        <v>1057456</v>
      </c>
      <c r="C514" s="1" t="s">
        <v>1303</v>
      </c>
      <c r="D514" s="99">
        <v>0.66</v>
      </c>
      <c r="E514" s="100">
        <v>0.83</v>
      </c>
      <c r="F514" s="3" t="s">
        <v>586</v>
      </c>
      <c r="G514" s="3">
        <v>10</v>
      </c>
      <c r="H514" s="3">
        <v>150</v>
      </c>
      <c r="I514" s="3">
        <v>39174000</v>
      </c>
    </row>
    <row r="515" spans="1:9" x14ac:dyDescent="0.2">
      <c r="A515" s="1" t="s">
        <v>16</v>
      </c>
      <c r="B515" s="3">
        <v>1058010</v>
      </c>
      <c r="C515" s="1" t="s">
        <v>1304</v>
      </c>
      <c r="D515" s="99">
        <v>0.25</v>
      </c>
      <c r="E515" s="100">
        <v>0.32</v>
      </c>
      <c r="F515" s="3" t="s">
        <v>586</v>
      </c>
      <c r="G515" s="3">
        <v>20</v>
      </c>
      <c r="H515" s="3">
        <v>900</v>
      </c>
      <c r="I515" s="3">
        <v>39174000</v>
      </c>
    </row>
    <row r="516" spans="1:9" x14ac:dyDescent="0.2">
      <c r="A516" s="1" t="s">
        <v>16</v>
      </c>
      <c r="B516" s="3">
        <v>1058011</v>
      </c>
      <c r="C516" s="1" t="s">
        <v>1305</v>
      </c>
      <c r="D516" s="99">
        <v>0.33</v>
      </c>
      <c r="E516" s="100">
        <v>0.42</v>
      </c>
      <c r="F516" s="3" t="s">
        <v>586</v>
      </c>
      <c r="G516" s="3">
        <v>20</v>
      </c>
      <c r="H516" s="3">
        <v>520</v>
      </c>
      <c r="I516" s="3">
        <v>39174000</v>
      </c>
    </row>
    <row r="517" spans="1:9" x14ac:dyDescent="0.2">
      <c r="A517" s="1" t="s">
        <v>16</v>
      </c>
      <c r="B517" s="3">
        <v>1058012</v>
      </c>
      <c r="C517" s="1" t="s">
        <v>1306</v>
      </c>
      <c r="D517" s="99">
        <v>0.47</v>
      </c>
      <c r="E517" s="100">
        <v>0.59</v>
      </c>
      <c r="F517" s="3" t="s">
        <v>586</v>
      </c>
      <c r="G517" s="3">
        <v>20</v>
      </c>
      <c r="H517" s="3">
        <v>300</v>
      </c>
      <c r="I517" s="3">
        <v>39174000</v>
      </c>
    </row>
    <row r="518" spans="1:9" x14ac:dyDescent="0.2">
      <c r="A518" s="1" t="s">
        <v>16</v>
      </c>
      <c r="B518" s="3">
        <v>1058013</v>
      </c>
      <c r="C518" s="1" t="s">
        <v>1307</v>
      </c>
      <c r="D518" s="99">
        <v>0.25</v>
      </c>
      <c r="E518" s="100">
        <v>0.32</v>
      </c>
      <c r="F518" s="3" t="s">
        <v>586</v>
      </c>
      <c r="G518" s="3">
        <v>20</v>
      </c>
      <c r="H518" s="3">
        <v>900</v>
      </c>
      <c r="I518" s="3">
        <v>39174000</v>
      </c>
    </row>
    <row r="519" spans="1:9" x14ac:dyDescent="0.2">
      <c r="A519" s="1" t="s">
        <v>16</v>
      </c>
      <c r="B519" s="3">
        <v>1058014</v>
      </c>
      <c r="C519" s="1" t="s">
        <v>1308</v>
      </c>
      <c r="D519" s="99">
        <v>0.33</v>
      </c>
      <c r="E519" s="100">
        <v>0.42</v>
      </c>
      <c r="F519" s="3" t="s">
        <v>586</v>
      </c>
      <c r="G519" s="3">
        <v>20</v>
      </c>
      <c r="H519" s="3">
        <v>520</v>
      </c>
      <c r="I519" s="3">
        <v>39174000</v>
      </c>
    </row>
    <row r="520" spans="1:9" x14ac:dyDescent="0.2">
      <c r="A520" s="1" t="s">
        <v>16</v>
      </c>
      <c r="B520" s="3">
        <v>1058015</v>
      </c>
      <c r="C520" s="1" t="s">
        <v>1309</v>
      </c>
      <c r="D520" s="99">
        <v>0.47</v>
      </c>
      <c r="E520" s="100">
        <v>0.59</v>
      </c>
      <c r="F520" s="3" t="s">
        <v>586</v>
      </c>
      <c r="G520" s="3">
        <v>20</v>
      </c>
      <c r="H520" s="3">
        <v>300</v>
      </c>
      <c r="I520" s="3">
        <v>39174000</v>
      </c>
    </row>
    <row r="521" spans="1:9" x14ac:dyDescent="0.2">
      <c r="A521" s="1" t="s">
        <v>16</v>
      </c>
      <c r="B521" s="3">
        <v>1045464</v>
      </c>
      <c r="C521" s="1" t="s">
        <v>1310</v>
      </c>
      <c r="D521" s="99">
        <v>1.27</v>
      </c>
      <c r="E521" s="100">
        <v>1.6</v>
      </c>
      <c r="F521" s="3" t="s">
        <v>586</v>
      </c>
      <c r="G521" s="3">
        <v>5</v>
      </c>
      <c r="H521" s="3">
        <v>80</v>
      </c>
      <c r="I521" s="3">
        <v>39269097</v>
      </c>
    </row>
    <row r="522" spans="1:9" x14ac:dyDescent="0.2">
      <c r="A522" s="1" t="s">
        <v>16</v>
      </c>
      <c r="B522" s="3">
        <v>1045489</v>
      </c>
      <c r="C522" s="1" t="s">
        <v>1311</v>
      </c>
      <c r="D522" s="99">
        <v>1.73</v>
      </c>
      <c r="E522" s="100">
        <v>2.1800000000000002</v>
      </c>
      <c r="F522" s="3" t="s">
        <v>586</v>
      </c>
      <c r="G522" s="3">
        <v>5</v>
      </c>
      <c r="H522" s="3">
        <v>70</v>
      </c>
      <c r="I522" s="3">
        <v>39269097</v>
      </c>
    </row>
    <row r="523" spans="1:9" x14ac:dyDescent="0.2">
      <c r="A523" s="1" t="s">
        <v>16</v>
      </c>
      <c r="B523" s="3">
        <v>1045490</v>
      </c>
      <c r="C523" s="1" t="s">
        <v>1312</v>
      </c>
      <c r="D523" s="99">
        <v>2.81</v>
      </c>
      <c r="E523" s="100">
        <v>3.54</v>
      </c>
      <c r="F523" s="3" t="s">
        <v>586</v>
      </c>
      <c r="G523" s="3">
        <v>5</v>
      </c>
      <c r="H523" s="3">
        <v>35</v>
      </c>
      <c r="I523" s="3">
        <v>39269097</v>
      </c>
    </row>
    <row r="524" spans="1:9" x14ac:dyDescent="0.2">
      <c r="A524" s="1" t="s">
        <v>16</v>
      </c>
      <c r="B524" s="3">
        <v>1085087</v>
      </c>
      <c r="C524" s="1" t="s">
        <v>1313</v>
      </c>
      <c r="D524" s="99">
        <v>9.4</v>
      </c>
      <c r="E524" s="100">
        <v>11.84</v>
      </c>
      <c r="F524" s="3" t="s">
        <v>586</v>
      </c>
      <c r="G524" s="3">
        <v>2</v>
      </c>
      <c r="H524" s="3">
        <v>18</v>
      </c>
      <c r="I524" s="3">
        <v>39269097</v>
      </c>
    </row>
    <row r="525" spans="1:9" x14ac:dyDescent="0.2">
      <c r="A525" s="1" t="s">
        <v>16</v>
      </c>
      <c r="B525" s="3">
        <v>1008718</v>
      </c>
      <c r="C525" s="1" t="s">
        <v>1314</v>
      </c>
      <c r="D525" s="99">
        <v>9.23</v>
      </c>
      <c r="E525" s="100">
        <v>11.63</v>
      </c>
      <c r="F525" s="3" t="s">
        <v>586</v>
      </c>
      <c r="G525" s="3">
        <v>1</v>
      </c>
      <c r="H525" s="3">
        <v>15</v>
      </c>
      <c r="I525" s="3">
        <v>39174000</v>
      </c>
    </row>
    <row r="526" spans="1:9" x14ac:dyDescent="0.2">
      <c r="A526" s="1" t="s">
        <v>16</v>
      </c>
      <c r="B526" s="3">
        <v>1008719</v>
      </c>
      <c r="C526" s="1" t="s">
        <v>1315</v>
      </c>
      <c r="D526" s="99">
        <v>9.8699999999999992</v>
      </c>
      <c r="E526" s="100">
        <v>12.44</v>
      </c>
      <c r="F526" s="3" t="s">
        <v>586</v>
      </c>
      <c r="G526" s="3">
        <v>1</v>
      </c>
      <c r="H526" s="3">
        <v>15</v>
      </c>
      <c r="I526" s="3">
        <v>39174000</v>
      </c>
    </row>
    <row r="527" spans="1:9" x14ac:dyDescent="0.2">
      <c r="A527" s="1" t="s">
        <v>16</v>
      </c>
      <c r="B527" s="3">
        <v>1008679</v>
      </c>
      <c r="C527" s="1" t="s">
        <v>171</v>
      </c>
      <c r="D527" s="99">
        <v>1.98</v>
      </c>
      <c r="E527" s="100">
        <v>2.4900000000000002</v>
      </c>
      <c r="F527" s="3" t="s">
        <v>586</v>
      </c>
      <c r="G527" s="3">
        <v>5</v>
      </c>
      <c r="H527" s="3">
        <v>100</v>
      </c>
      <c r="I527" s="3">
        <v>39174000</v>
      </c>
    </row>
    <row r="528" spans="1:9" x14ac:dyDescent="0.2">
      <c r="A528" s="1" t="s">
        <v>16</v>
      </c>
      <c r="B528" s="3">
        <v>1008680</v>
      </c>
      <c r="C528" s="1" t="s">
        <v>172</v>
      </c>
      <c r="D528" s="99">
        <v>2.44</v>
      </c>
      <c r="E528" s="100">
        <v>3.07</v>
      </c>
      <c r="F528" s="3" t="s">
        <v>586</v>
      </c>
      <c r="G528" s="3">
        <v>5</v>
      </c>
      <c r="H528" s="3">
        <v>40</v>
      </c>
      <c r="I528" s="3">
        <v>39174000</v>
      </c>
    </row>
    <row r="529" spans="1:9" x14ac:dyDescent="0.2">
      <c r="A529" s="1" t="s">
        <v>16</v>
      </c>
      <c r="B529" s="3">
        <v>1008681</v>
      </c>
      <c r="C529" s="1" t="s">
        <v>173</v>
      </c>
      <c r="D529" s="99">
        <v>3.73</v>
      </c>
      <c r="E529" s="100">
        <v>4.7</v>
      </c>
      <c r="F529" s="3" t="s">
        <v>586</v>
      </c>
      <c r="G529" s="3">
        <v>5</v>
      </c>
      <c r="H529" s="3">
        <v>25</v>
      </c>
      <c r="I529" s="3">
        <v>39174000</v>
      </c>
    </row>
    <row r="530" spans="1:9" x14ac:dyDescent="0.2">
      <c r="A530" s="1" t="s">
        <v>16</v>
      </c>
      <c r="B530" s="3">
        <v>1001245</v>
      </c>
      <c r="C530" s="1" t="s">
        <v>174</v>
      </c>
      <c r="D530" s="99">
        <v>6.66</v>
      </c>
      <c r="E530" s="100">
        <v>8.39</v>
      </c>
      <c r="F530" s="3" t="s">
        <v>586</v>
      </c>
      <c r="G530" s="3">
        <v>1</v>
      </c>
      <c r="H530" s="3">
        <v>15</v>
      </c>
      <c r="I530" s="3">
        <v>39174000</v>
      </c>
    </row>
    <row r="531" spans="1:9" x14ac:dyDescent="0.2">
      <c r="A531" s="1" t="s">
        <v>16</v>
      </c>
      <c r="B531" s="3">
        <v>1008683</v>
      </c>
      <c r="C531" s="1" t="s">
        <v>175</v>
      </c>
      <c r="D531" s="99">
        <v>12.04</v>
      </c>
      <c r="E531" s="100">
        <v>15.17</v>
      </c>
      <c r="F531" s="3" t="s">
        <v>586</v>
      </c>
      <c r="G531" s="3">
        <v>1</v>
      </c>
      <c r="H531" s="3">
        <v>10</v>
      </c>
      <c r="I531" s="3">
        <v>39174000</v>
      </c>
    </row>
    <row r="532" spans="1:9" x14ac:dyDescent="0.2">
      <c r="A532" s="1" t="s">
        <v>16</v>
      </c>
      <c r="B532" s="3">
        <v>1042859</v>
      </c>
      <c r="C532" s="1" t="s">
        <v>176</v>
      </c>
      <c r="D532" s="99">
        <v>29.61</v>
      </c>
      <c r="E532" s="100">
        <v>37.31</v>
      </c>
      <c r="F532" s="3" t="s">
        <v>586</v>
      </c>
      <c r="G532" s="3">
        <v>1</v>
      </c>
      <c r="H532" s="3">
        <v>5</v>
      </c>
      <c r="I532" s="3">
        <v>39174000</v>
      </c>
    </row>
    <row r="533" spans="1:9" x14ac:dyDescent="0.2">
      <c r="A533" s="1" t="s">
        <v>16</v>
      </c>
      <c r="B533" s="3">
        <v>1042858</v>
      </c>
      <c r="C533" s="1" t="s">
        <v>177</v>
      </c>
      <c r="D533" s="99">
        <v>49.35</v>
      </c>
      <c r="E533" s="100">
        <v>62.18</v>
      </c>
      <c r="F533" s="3" t="s">
        <v>586</v>
      </c>
      <c r="G533" s="3">
        <v>1</v>
      </c>
      <c r="H533" s="3">
        <v>3</v>
      </c>
      <c r="I533" s="3">
        <v>39174000</v>
      </c>
    </row>
    <row r="534" spans="1:9" x14ac:dyDescent="0.2">
      <c r="A534" s="1" t="s">
        <v>16</v>
      </c>
      <c r="B534" s="3">
        <v>1085080</v>
      </c>
      <c r="C534" s="1" t="s">
        <v>178</v>
      </c>
      <c r="D534" s="99">
        <v>88.96</v>
      </c>
      <c r="E534" s="100">
        <v>112.09</v>
      </c>
      <c r="F534" s="3" t="s">
        <v>586</v>
      </c>
      <c r="G534" s="3">
        <v>1</v>
      </c>
      <c r="H534" s="3">
        <v>2</v>
      </c>
      <c r="I534" s="3">
        <v>39174000</v>
      </c>
    </row>
    <row r="535" spans="1:9" x14ac:dyDescent="0.2">
      <c r="A535" s="1" t="s">
        <v>16</v>
      </c>
      <c r="B535" s="3">
        <v>1008669</v>
      </c>
      <c r="C535" s="1" t="s">
        <v>179</v>
      </c>
      <c r="D535" s="99">
        <v>1.52</v>
      </c>
      <c r="E535" s="100">
        <v>1.92</v>
      </c>
      <c r="F535" s="3" t="s">
        <v>586</v>
      </c>
      <c r="G535" s="3">
        <v>5</v>
      </c>
      <c r="H535" s="3">
        <v>100</v>
      </c>
      <c r="I535" s="3">
        <v>39174000</v>
      </c>
    </row>
    <row r="536" spans="1:9" x14ac:dyDescent="0.2">
      <c r="A536" s="1" t="s">
        <v>16</v>
      </c>
      <c r="B536" s="3">
        <v>1008932</v>
      </c>
      <c r="C536" s="1" t="s">
        <v>180</v>
      </c>
      <c r="D536" s="99">
        <v>2.4700000000000002</v>
      </c>
      <c r="E536" s="100">
        <v>3.11</v>
      </c>
      <c r="F536" s="3" t="s">
        <v>586</v>
      </c>
      <c r="G536" s="3">
        <v>5</v>
      </c>
      <c r="H536" s="3">
        <v>80</v>
      </c>
      <c r="I536" s="3">
        <v>39174000</v>
      </c>
    </row>
    <row r="537" spans="1:9" x14ac:dyDescent="0.2">
      <c r="A537" s="1" t="s">
        <v>16</v>
      </c>
      <c r="B537" s="3">
        <v>1008671</v>
      </c>
      <c r="C537" s="1" t="s">
        <v>181</v>
      </c>
      <c r="D537" s="99">
        <v>2.86</v>
      </c>
      <c r="E537" s="100">
        <v>3.6</v>
      </c>
      <c r="F537" s="3" t="s">
        <v>586</v>
      </c>
      <c r="G537" s="3">
        <v>5</v>
      </c>
      <c r="H537" s="3">
        <v>50</v>
      </c>
      <c r="I537" s="3">
        <v>39174000</v>
      </c>
    </row>
    <row r="538" spans="1:9" x14ac:dyDescent="0.2">
      <c r="A538" s="1" t="s">
        <v>16</v>
      </c>
      <c r="B538" s="3">
        <v>1001235</v>
      </c>
      <c r="C538" s="1" t="s">
        <v>182</v>
      </c>
      <c r="D538" s="99">
        <v>5.3</v>
      </c>
      <c r="E538" s="100">
        <v>6.68</v>
      </c>
      <c r="F538" s="3" t="s">
        <v>586</v>
      </c>
      <c r="G538" s="3">
        <v>1</v>
      </c>
      <c r="H538" s="3">
        <v>20</v>
      </c>
      <c r="I538" s="3">
        <v>39174000</v>
      </c>
    </row>
    <row r="539" spans="1:9" x14ac:dyDescent="0.2">
      <c r="A539" s="1" t="s">
        <v>16</v>
      </c>
      <c r="B539" s="3">
        <v>1008673</v>
      </c>
      <c r="C539" s="1" t="s">
        <v>183</v>
      </c>
      <c r="D539" s="99">
        <v>9.8699999999999992</v>
      </c>
      <c r="E539" s="100">
        <v>12.44</v>
      </c>
      <c r="F539" s="3" t="s">
        <v>586</v>
      </c>
      <c r="G539" s="3">
        <v>1</v>
      </c>
      <c r="H539" s="3">
        <v>10</v>
      </c>
      <c r="I539" s="3">
        <v>39174000</v>
      </c>
    </row>
    <row r="540" spans="1:9" x14ac:dyDescent="0.2">
      <c r="A540" s="1" t="s">
        <v>16</v>
      </c>
      <c r="B540" s="3">
        <v>1042866</v>
      </c>
      <c r="C540" s="1" t="s">
        <v>184</v>
      </c>
      <c r="D540" s="99">
        <v>17.760000000000002</v>
      </c>
      <c r="E540" s="100">
        <v>22.38</v>
      </c>
      <c r="F540" s="3" t="s">
        <v>586</v>
      </c>
      <c r="G540" s="3">
        <v>1</v>
      </c>
      <c r="H540" s="3">
        <v>10</v>
      </c>
      <c r="I540" s="3">
        <v>39174000</v>
      </c>
    </row>
    <row r="541" spans="1:9" x14ac:dyDescent="0.2">
      <c r="A541" s="1" t="s">
        <v>16</v>
      </c>
      <c r="B541" s="3">
        <v>1042865</v>
      </c>
      <c r="C541" s="1" t="s">
        <v>185</v>
      </c>
      <c r="D541" s="99">
        <v>28.62</v>
      </c>
      <c r="E541" s="100">
        <v>36.06</v>
      </c>
      <c r="F541" s="3" t="s">
        <v>586</v>
      </c>
      <c r="G541" s="3">
        <v>1</v>
      </c>
      <c r="H541" s="3">
        <v>5</v>
      </c>
      <c r="I541" s="3">
        <v>39174000</v>
      </c>
    </row>
    <row r="542" spans="1:9" x14ac:dyDescent="0.2">
      <c r="A542" s="1" t="s">
        <v>16</v>
      </c>
      <c r="B542" s="3">
        <v>1085084</v>
      </c>
      <c r="C542" s="1" t="s">
        <v>186</v>
      </c>
      <c r="D542" s="99">
        <v>36.07</v>
      </c>
      <c r="E542" s="100">
        <v>45.45</v>
      </c>
      <c r="F542" s="3" t="s">
        <v>586</v>
      </c>
      <c r="G542" s="3">
        <v>1</v>
      </c>
      <c r="H542" s="3">
        <v>10</v>
      </c>
      <c r="I542" s="3">
        <v>39174000</v>
      </c>
    </row>
    <row r="543" spans="1:9" x14ac:dyDescent="0.2">
      <c r="A543" s="1" t="s">
        <v>16</v>
      </c>
      <c r="B543" s="3">
        <v>1008674</v>
      </c>
      <c r="C543" s="1" t="s">
        <v>187</v>
      </c>
      <c r="D543" s="99">
        <v>2.4700000000000002</v>
      </c>
      <c r="E543" s="100">
        <v>3.11</v>
      </c>
      <c r="F543" s="3" t="s">
        <v>586</v>
      </c>
      <c r="G543" s="3">
        <v>5</v>
      </c>
      <c r="H543" s="3">
        <v>100</v>
      </c>
      <c r="I543" s="3">
        <v>39174000</v>
      </c>
    </row>
    <row r="544" spans="1:9" x14ac:dyDescent="0.2">
      <c r="A544" s="1" t="s">
        <v>16</v>
      </c>
      <c r="B544" s="3">
        <v>1008675</v>
      </c>
      <c r="C544" s="1" t="s">
        <v>188</v>
      </c>
      <c r="D544" s="99">
        <v>2.86</v>
      </c>
      <c r="E544" s="100">
        <v>3.6</v>
      </c>
      <c r="F544" s="3" t="s">
        <v>586</v>
      </c>
      <c r="G544" s="3">
        <v>5</v>
      </c>
      <c r="H544" s="3">
        <v>40</v>
      </c>
      <c r="I544" s="3">
        <v>39174000</v>
      </c>
    </row>
    <row r="545" spans="1:9" x14ac:dyDescent="0.2">
      <c r="A545" s="1" t="s">
        <v>16</v>
      </c>
      <c r="B545" s="3">
        <v>1008676</v>
      </c>
      <c r="C545" s="1" t="s">
        <v>189</v>
      </c>
      <c r="D545" s="99">
        <v>2.86</v>
      </c>
      <c r="E545" s="100">
        <v>3.6</v>
      </c>
      <c r="F545" s="3" t="s">
        <v>586</v>
      </c>
      <c r="G545" s="3">
        <v>5</v>
      </c>
      <c r="H545" s="3">
        <v>40</v>
      </c>
      <c r="I545" s="3">
        <v>39174000</v>
      </c>
    </row>
    <row r="546" spans="1:9" x14ac:dyDescent="0.2">
      <c r="A546" s="1" t="s">
        <v>16</v>
      </c>
      <c r="B546" s="3">
        <v>1001240</v>
      </c>
      <c r="C546" s="1" t="s">
        <v>190</v>
      </c>
      <c r="D546" s="99">
        <v>5.3</v>
      </c>
      <c r="E546" s="100">
        <v>6.68</v>
      </c>
      <c r="F546" s="3" t="s">
        <v>586</v>
      </c>
      <c r="G546" s="3">
        <v>1</v>
      </c>
      <c r="H546" s="3">
        <v>20</v>
      </c>
      <c r="I546" s="3">
        <v>39174000</v>
      </c>
    </row>
    <row r="547" spans="1:9" x14ac:dyDescent="0.2">
      <c r="A547" s="1" t="s">
        <v>16</v>
      </c>
      <c r="B547" s="3">
        <v>1008678</v>
      </c>
      <c r="C547" s="1" t="s">
        <v>191</v>
      </c>
      <c r="D547" s="99">
        <v>9.32</v>
      </c>
      <c r="E547" s="100">
        <v>11.74</v>
      </c>
      <c r="F547" s="3" t="s">
        <v>586</v>
      </c>
      <c r="G547" s="3">
        <v>1</v>
      </c>
      <c r="H547" s="3">
        <v>10</v>
      </c>
      <c r="I547" s="3">
        <v>39174000</v>
      </c>
    </row>
    <row r="548" spans="1:9" x14ac:dyDescent="0.2">
      <c r="A548" s="1" t="s">
        <v>16</v>
      </c>
      <c r="B548" s="3">
        <v>1042879</v>
      </c>
      <c r="C548" s="1" t="s">
        <v>192</v>
      </c>
      <c r="D548" s="99">
        <v>20.23</v>
      </c>
      <c r="E548" s="100">
        <v>25.49</v>
      </c>
      <c r="F548" s="3" t="s">
        <v>586</v>
      </c>
      <c r="G548" s="3">
        <v>1</v>
      </c>
      <c r="H548" s="3">
        <v>10</v>
      </c>
      <c r="I548" s="3">
        <v>39174000</v>
      </c>
    </row>
    <row r="549" spans="1:9" x14ac:dyDescent="0.2">
      <c r="A549" s="1" t="s">
        <v>16</v>
      </c>
      <c r="B549" s="3">
        <v>1042867</v>
      </c>
      <c r="C549" s="1" t="s">
        <v>193</v>
      </c>
      <c r="D549" s="99">
        <v>21.47</v>
      </c>
      <c r="E549" s="100">
        <v>27.05</v>
      </c>
      <c r="F549" s="3" t="s">
        <v>586</v>
      </c>
      <c r="G549" s="3">
        <v>1</v>
      </c>
      <c r="H549" s="3">
        <v>10</v>
      </c>
      <c r="I549" s="3">
        <v>39174000</v>
      </c>
    </row>
    <row r="550" spans="1:9" x14ac:dyDescent="0.2">
      <c r="A550" s="1" t="s">
        <v>16</v>
      </c>
      <c r="B550" s="3">
        <v>1042878</v>
      </c>
      <c r="C550" s="1" t="s">
        <v>194</v>
      </c>
      <c r="D550" s="99">
        <v>54.27</v>
      </c>
      <c r="E550" s="100">
        <v>68.38</v>
      </c>
      <c r="F550" s="3" t="s">
        <v>586</v>
      </c>
      <c r="G550" s="3">
        <v>1</v>
      </c>
      <c r="H550" s="3">
        <v>5</v>
      </c>
      <c r="I550" s="3">
        <v>39174000</v>
      </c>
    </row>
    <row r="551" spans="1:9" x14ac:dyDescent="0.2">
      <c r="A551" s="1" t="s">
        <v>16</v>
      </c>
      <c r="B551" s="3">
        <v>1042877</v>
      </c>
      <c r="C551" s="1" t="s">
        <v>195</v>
      </c>
      <c r="D551" s="99">
        <v>59.2</v>
      </c>
      <c r="E551" s="100">
        <v>74.59</v>
      </c>
      <c r="F551" s="3" t="s">
        <v>586</v>
      </c>
      <c r="G551" s="3">
        <v>1</v>
      </c>
      <c r="H551" s="3">
        <v>5</v>
      </c>
      <c r="I551" s="3">
        <v>39174000</v>
      </c>
    </row>
    <row r="552" spans="1:9" x14ac:dyDescent="0.2">
      <c r="A552" s="1" t="s">
        <v>16</v>
      </c>
      <c r="B552" s="3">
        <v>1085086</v>
      </c>
      <c r="C552" s="1" t="s">
        <v>196</v>
      </c>
      <c r="D552" s="99">
        <v>61.53</v>
      </c>
      <c r="E552" s="100">
        <v>77.53</v>
      </c>
      <c r="F552" s="3" t="s">
        <v>586</v>
      </c>
      <c r="G552" s="3">
        <v>1</v>
      </c>
      <c r="H552" s="3">
        <v>10</v>
      </c>
      <c r="I552" s="3">
        <v>39174000</v>
      </c>
    </row>
    <row r="553" spans="1:9" x14ac:dyDescent="0.2">
      <c r="A553" s="1" t="s">
        <v>16</v>
      </c>
      <c r="B553" s="3">
        <v>1085085</v>
      </c>
      <c r="C553" s="1" t="s">
        <v>197</v>
      </c>
      <c r="D553" s="99">
        <v>61.53</v>
      </c>
      <c r="E553" s="100">
        <v>77.53</v>
      </c>
      <c r="F553" s="3" t="s">
        <v>586</v>
      </c>
      <c r="G553" s="3">
        <v>1</v>
      </c>
      <c r="H553" s="3">
        <v>10</v>
      </c>
      <c r="I553" s="3">
        <v>39174000</v>
      </c>
    </row>
    <row r="554" spans="1:9" x14ac:dyDescent="0.2">
      <c r="A554" s="1" t="s">
        <v>16</v>
      </c>
      <c r="B554" s="3">
        <v>1008684</v>
      </c>
      <c r="C554" s="1" t="s">
        <v>1003</v>
      </c>
      <c r="D554" s="99">
        <v>2.0699999999999998</v>
      </c>
      <c r="E554" s="100">
        <v>2.61</v>
      </c>
      <c r="F554" s="3" t="s">
        <v>586</v>
      </c>
      <c r="G554" s="3">
        <v>5</v>
      </c>
      <c r="H554" s="3">
        <v>70</v>
      </c>
      <c r="I554" s="3">
        <v>39174000</v>
      </c>
    </row>
    <row r="555" spans="1:9" x14ac:dyDescent="0.2">
      <c r="A555" s="1" t="s">
        <v>16</v>
      </c>
      <c r="B555" s="3">
        <v>1008685</v>
      </c>
      <c r="C555" s="1" t="s">
        <v>1004</v>
      </c>
      <c r="D555" s="99">
        <v>3.08</v>
      </c>
      <c r="E555" s="100">
        <v>3.88</v>
      </c>
      <c r="F555" s="3" t="s">
        <v>586</v>
      </c>
      <c r="G555" s="3">
        <v>5</v>
      </c>
      <c r="H555" s="3">
        <v>35</v>
      </c>
      <c r="I555" s="3">
        <v>39174000</v>
      </c>
    </row>
    <row r="556" spans="1:9" x14ac:dyDescent="0.2">
      <c r="A556" s="1" t="s">
        <v>16</v>
      </c>
      <c r="B556" s="3">
        <v>1008686</v>
      </c>
      <c r="C556" s="1" t="s">
        <v>1005</v>
      </c>
      <c r="D556" s="99">
        <v>4.88</v>
      </c>
      <c r="E556" s="100">
        <v>6.15</v>
      </c>
      <c r="F556" s="3" t="s">
        <v>586</v>
      </c>
      <c r="G556" s="3">
        <v>5</v>
      </c>
      <c r="H556" s="3">
        <v>25</v>
      </c>
      <c r="I556" s="3">
        <v>39174000</v>
      </c>
    </row>
    <row r="557" spans="1:9" x14ac:dyDescent="0.2">
      <c r="A557" s="1" t="s">
        <v>16</v>
      </c>
      <c r="B557" s="3">
        <v>1001250</v>
      </c>
      <c r="C557" s="1" t="s">
        <v>1006</v>
      </c>
      <c r="D557" s="99">
        <v>8.6300000000000008</v>
      </c>
      <c r="E557" s="100">
        <v>10.87</v>
      </c>
      <c r="F557" s="3" t="s">
        <v>586</v>
      </c>
      <c r="G557" s="3">
        <v>1</v>
      </c>
      <c r="H557" s="3">
        <v>10</v>
      </c>
      <c r="I557" s="3">
        <v>39174000</v>
      </c>
    </row>
    <row r="558" spans="1:9" x14ac:dyDescent="0.2">
      <c r="A558" s="1" t="s">
        <v>16</v>
      </c>
      <c r="B558" s="3">
        <v>1008688</v>
      </c>
      <c r="C558" s="1" t="s">
        <v>1007</v>
      </c>
      <c r="D558" s="99">
        <v>15.91</v>
      </c>
      <c r="E558" s="100">
        <v>20.05</v>
      </c>
      <c r="F558" s="3" t="s">
        <v>586</v>
      </c>
      <c r="G558" s="3">
        <v>1</v>
      </c>
      <c r="H558" s="3">
        <v>5</v>
      </c>
      <c r="I558" s="3">
        <v>39174000</v>
      </c>
    </row>
    <row r="559" spans="1:9" x14ac:dyDescent="0.2">
      <c r="A559" s="1" t="s">
        <v>16</v>
      </c>
      <c r="B559" s="3">
        <v>1042861</v>
      </c>
      <c r="C559" s="1" t="s">
        <v>1008</v>
      </c>
      <c r="D559" s="99">
        <v>35.03</v>
      </c>
      <c r="E559" s="100">
        <v>44.14</v>
      </c>
      <c r="F559" s="3" t="s">
        <v>586</v>
      </c>
      <c r="G559" s="3">
        <v>1</v>
      </c>
      <c r="H559" s="3">
        <v>3</v>
      </c>
      <c r="I559" s="3">
        <v>39174000</v>
      </c>
    </row>
    <row r="560" spans="1:9" x14ac:dyDescent="0.2">
      <c r="A560" s="1" t="s">
        <v>16</v>
      </c>
      <c r="B560" s="3">
        <v>1042860</v>
      </c>
      <c r="C560" s="1" t="s">
        <v>1009</v>
      </c>
      <c r="D560" s="99">
        <v>53.29</v>
      </c>
      <c r="E560" s="100">
        <v>67.150000000000006</v>
      </c>
      <c r="F560" s="3" t="s">
        <v>586</v>
      </c>
      <c r="G560" s="3">
        <v>1</v>
      </c>
      <c r="H560" s="3">
        <v>2</v>
      </c>
      <c r="I560" s="3">
        <v>39174000</v>
      </c>
    </row>
    <row r="561" spans="1:9" x14ac:dyDescent="0.2">
      <c r="A561" s="1" t="s">
        <v>16</v>
      </c>
      <c r="B561" s="3">
        <v>1085081</v>
      </c>
      <c r="C561" s="1" t="s">
        <v>1010</v>
      </c>
      <c r="D561" s="99">
        <v>56.5</v>
      </c>
      <c r="E561" s="100">
        <v>71.19</v>
      </c>
      <c r="F561" s="3" t="s">
        <v>586</v>
      </c>
      <c r="G561" s="3">
        <v>1</v>
      </c>
      <c r="H561" s="3">
        <v>2</v>
      </c>
      <c r="I561" s="3">
        <v>39174000</v>
      </c>
    </row>
    <row r="562" spans="1:9" x14ac:dyDescent="0.2">
      <c r="A562" s="1" t="s">
        <v>16</v>
      </c>
      <c r="B562" s="3">
        <v>1008710</v>
      </c>
      <c r="C562" s="1" t="s">
        <v>198</v>
      </c>
      <c r="D562" s="99">
        <v>3.09</v>
      </c>
      <c r="E562" s="100">
        <v>3.89</v>
      </c>
      <c r="F562" s="3" t="s">
        <v>586</v>
      </c>
      <c r="G562" s="3">
        <v>5</v>
      </c>
      <c r="H562" s="3">
        <v>40</v>
      </c>
      <c r="I562" s="3">
        <v>39174000</v>
      </c>
    </row>
    <row r="563" spans="1:9" x14ac:dyDescent="0.2">
      <c r="A563" s="1" t="s">
        <v>16</v>
      </c>
      <c r="B563" s="3">
        <v>1008700</v>
      </c>
      <c r="C563" s="1" t="s">
        <v>199</v>
      </c>
      <c r="D563" s="99">
        <v>3.08</v>
      </c>
      <c r="E563" s="100">
        <v>3.88</v>
      </c>
      <c r="F563" s="3" t="s">
        <v>586</v>
      </c>
      <c r="G563" s="3">
        <v>5</v>
      </c>
      <c r="H563" s="3">
        <v>40</v>
      </c>
      <c r="I563" s="3">
        <v>39174000</v>
      </c>
    </row>
    <row r="564" spans="1:9" x14ac:dyDescent="0.2">
      <c r="A564" s="1" t="s">
        <v>16</v>
      </c>
      <c r="B564" s="3">
        <v>1008689</v>
      </c>
      <c r="C564" s="1" t="s">
        <v>200</v>
      </c>
      <c r="D564" s="99">
        <v>3.08</v>
      </c>
      <c r="E564" s="100">
        <v>3.88</v>
      </c>
      <c r="F564" s="3" t="s">
        <v>586</v>
      </c>
      <c r="G564" s="3">
        <v>5</v>
      </c>
      <c r="H564" s="3">
        <v>40</v>
      </c>
      <c r="I564" s="3">
        <v>39174000</v>
      </c>
    </row>
    <row r="565" spans="1:9" x14ac:dyDescent="0.2">
      <c r="A565" s="1" t="s">
        <v>16</v>
      </c>
      <c r="B565" s="3">
        <v>1008697</v>
      </c>
      <c r="C565" s="1" t="s">
        <v>201</v>
      </c>
      <c r="D565" s="99">
        <v>3.08</v>
      </c>
      <c r="E565" s="100">
        <v>3.88</v>
      </c>
      <c r="F565" s="3" t="s">
        <v>586</v>
      </c>
      <c r="G565" s="3">
        <v>5</v>
      </c>
      <c r="H565" s="3">
        <v>40</v>
      </c>
      <c r="I565" s="3">
        <v>39174000</v>
      </c>
    </row>
    <row r="566" spans="1:9" x14ac:dyDescent="0.2">
      <c r="A566" s="1" t="s">
        <v>16</v>
      </c>
      <c r="B566" s="3">
        <v>1008711</v>
      </c>
      <c r="C566" s="1" t="s">
        <v>202</v>
      </c>
      <c r="D566" s="99">
        <v>4.88</v>
      </c>
      <c r="E566" s="100">
        <v>6.15</v>
      </c>
      <c r="F566" s="3" t="s">
        <v>586</v>
      </c>
      <c r="G566" s="3">
        <v>5</v>
      </c>
      <c r="H566" s="3">
        <v>25</v>
      </c>
      <c r="I566" s="3">
        <v>39174000</v>
      </c>
    </row>
    <row r="567" spans="1:9" x14ac:dyDescent="0.2">
      <c r="A567" s="1" t="s">
        <v>16</v>
      </c>
      <c r="B567" s="3">
        <v>1008702</v>
      </c>
      <c r="C567" s="1" t="s">
        <v>203</v>
      </c>
      <c r="D567" s="99">
        <v>4.88</v>
      </c>
      <c r="E567" s="100">
        <v>6.15</v>
      </c>
      <c r="F567" s="3" t="s">
        <v>586</v>
      </c>
      <c r="G567" s="3">
        <v>5</v>
      </c>
      <c r="H567" s="3">
        <v>25</v>
      </c>
      <c r="I567" s="3">
        <v>39174000</v>
      </c>
    </row>
    <row r="568" spans="1:9" x14ac:dyDescent="0.2">
      <c r="A568" s="1" t="s">
        <v>16</v>
      </c>
      <c r="B568" s="3">
        <v>1008699</v>
      </c>
      <c r="C568" s="1" t="s">
        <v>204</v>
      </c>
      <c r="D568" s="99">
        <v>4.88</v>
      </c>
      <c r="E568" s="100">
        <v>6.15</v>
      </c>
      <c r="F568" s="3" t="s">
        <v>586</v>
      </c>
      <c r="G568" s="3">
        <v>5</v>
      </c>
      <c r="H568" s="3">
        <v>25</v>
      </c>
      <c r="I568" s="3">
        <v>39174000</v>
      </c>
    </row>
    <row r="569" spans="1:9" x14ac:dyDescent="0.2">
      <c r="A569" s="1" t="s">
        <v>16</v>
      </c>
      <c r="B569" s="3">
        <v>1008690</v>
      </c>
      <c r="C569" s="1" t="s">
        <v>205</v>
      </c>
      <c r="D569" s="99">
        <v>4.88</v>
      </c>
      <c r="E569" s="100">
        <v>6.15</v>
      </c>
      <c r="F569" s="3" t="s">
        <v>586</v>
      </c>
      <c r="G569" s="3">
        <v>5</v>
      </c>
      <c r="H569" s="3">
        <v>25</v>
      </c>
      <c r="I569" s="3">
        <v>39174000</v>
      </c>
    </row>
    <row r="570" spans="1:9" x14ac:dyDescent="0.2">
      <c r="A570" s="1" t="s">
        <v>16</v>
      </c>
      <c r="B570" s="3">
        <v>1008701</v>
      </c>
      <c r="C570" s="1" t="s">
        <v>206</v>
      </c>
      <c r="D570" s="99">
        <v>4.88</v>
      </c>
      <c r="E570" s="100">
        <v>6.15</v>
      </c>
      <c r="F570" s="3" t="s">
        <v>586</v>
      </c>
      <c r="G570" s="3">
        <v>5</v>
      </c>
      <c r="H570" s="3">
        <v>25</v>
      </c>
      <c r="I570" s="3">
        <v>39174000</v>
      </c>
    </row>
    <row r="571" spans="1:9" x14ac:dyDescent="0.2">
      <c r="A571" s="1" t="s">
        <v>16</v>
      </c>
      <c r="B571" s="3">
        <v>1008703</v>
      </c>
      <c r="C571" s="1" t="s">
        <v>207</v>
      </c>
      <c r="D571" s="99">
        <v>4.88</v>
      </c>
      <c r="E571" s="100">
        <v>6.15</v>
      </c>
      <c r="F571" s="3" t="s">
        <v>586</v>
      </c>
      <c r="G571" s="3">
        <v>5</v>
      </c>
      <c r="H571" s="3">
        <v>25</v>
      </c>
      <c r="I571" s="3">
        <v>39174000</v>
      </c>
    </row>
    <row r="572" spans="1:9" x14ac:dyDescent="0.2">
      <c r="A572" s="1" t="s">
        <v>16</v>
      </c>
      <c r="B572" s="3">
        <v>1008691</v>
      </c>
      <c r="C572" s="1" t="s">
        <v>208</v>
      </c>
      <c r="D572" s="99">
        <v>4.88</v>
      </c>
      <c r="E572" s="100">
        <v>6.15</v>
      </c>
      <c r="F572" s="3" t="s">
        <v>586</v>
      </c>
      <c r="G572" s="3">
        <v>5</v>
      </c>
      <c r="H572" s="3">
        <v>25</v>
      </c>
      <c r="I572" s="3">
        <v>39174000</v>
      </c>
    </row>
    <row r="573" spans="1:9" x14ac:dyDescent="0.2">
      <c r="A573" s="1" t="s">
        <v>16</v>
      </c>
      <c r="B573" s="3">
        <v>1001420</v>
      </c>
      <c r="C573" s="1" t="s">
        <v>209</v>
      </c>
      <c r="D573" s="99">
        <v>4.88</v>
      </c>
      <c r="E573" s="100">
        <v>6.15</v>
      </c>
      <c r="F573" s="3" t="s">
        <v>586</v>
      </c>
      <c r="G573" s="3">
        <v>5</v>
      </c>
      <c r="H573" s="3">
        <v>25</v>
      </c>
      <c r="I573" s="3">
        <v>39174000</v>
      </c>
    </row>
    <row r="574" spans="1:9" x14ac:dyDescent="0.2">
      <c r="A574" s="1" t="s">
        <v>16</v>
      </c>
      <c r="B574" s="3">
        <v>1008712</v>
      </c>
      <c r="C574" s="1" t="s">
        <v>210</v>
      </c>
      <c r="D574" s="99">
        <v>8.3800000000000008</v>
      </c>
      <c r="E574" s="100">
        <v>10.56</v>
      </c>
      <c r="F574" s="3" t="s">
        <v>586</v>
      </c>
      <c r="G574" s="3">
        <v>1</v>
      </c>
      <c r="H574" s="3">
        <v>15</v>
      </c>
      <c r="I574" s="3">
        <v>39174000</v>
      </c>
    </row>
    <row r="575" spans="1:9" x14ac:dyDescent="0.2">
      <c r="A575" s="1" t="s">
        <v>16</v>
      </c>
      <c r="B575" s="3">
        <v>1001422</v>
      </c>
      <c r="C575" s="1" t="s">
        <v>211</v>
      </c>
      <c r="D575" s="99">
        <v>8.3800000000000008</v>
      </c>
      <c r="E575" s="100">
        <v>10.56</v>
      </c>
      <c r="F575" s="3" t="s">
        <v>586</v>
      </c>
      <c r="G575" s="3">
        <v>1</v>
      </c>
      <c r="H575" s="3">
        <v>15</v>
      </c>
      <c r="I575" s="3">
        <v>39174000</v>
      </c>
    </row>
    <row r="576" spans="1:9" x14ac:dyDescent="0.2">
      <c r="A576" s="1" t="s">
        <v>16</v>
      </c>
      <c r="B576" s="3">
        <v>1001424</v>
      </c>
      <c r="C576" s="1" t="s">
        <v>212</v>
      </c>
      <c r="D576" s="99">
        <v>8.3800000000000008</v>
      </c>
      <c r="E576" s="100">
        <v>10.56</v>
      </c>
      <c r="F576" s="3" t="s">
        <v>586</v>
      </c>
      <c r="G576" s="3">
        <v>1</v>
      </c>
      <c r="H576" s="3">
        <v>15</v>
      </c>
      <c r="I576" s="3">
        <v>39174000</v>
      </c>
    </row>
    <row r="577" spans="1:9" x14ac:dyDescent="0.2">
      <c r="A577" s="1" t="s">
        <v>16</v>
      </c>
      <c r="B577" s="3">
        <v>1008704</v>
      </c>
      <c r="C577" s="1" t="s">
        <v>213</v>
      </c>
      <c r="D577" s="99">
        <v>8.3800000000000008</v>
      </c>
      <c r="E577" s="100">
        <v>10.56</v>
      </c>
      <c r="F577" s="3" t="s">
        <v>586</v>
      </c>
      <c r="G577" s="3">
        <v>1</v>
      </c>
      <c r="H577" s="3">
        <v>15</v>
      </c>
      <c r="I577" s="3">
        <v>39174000</v>
      </c>
    </row>
    <row r="578" spans="1:9" x14ac:dyDescent="0.2">
      <c r="A578" s="1" t="s">
        <v>16</v>
      </c>
      <c r="B578" s="3">
        <v>1001426</v>
      </c>
      <c r="C578" s="1" t="s">
        <v>214</v>
      </c>
      <c r="D578" s="99">
        <v>8.3800000000000008</v>
      </c>
      <c r="E578" s="100">
        <v>10.56</v>
      </c>
      <c r="F578" s="3" t="s">
        <v>586</v>
      </c>
      <c r="G578" s="3">
        <v>1</v>
      </c>
      <c r="H578" s="3">
        <v>15</v>
      </c>
      <c r="I578" s="3">
        <v>39174000</v>
      </c>
    </row>
    <row r="579" spans="1:9" x14ac:dyDescent="0.2">
      <c r="A579" s="1" t="s">
        <v>16</v>
      </c>
      <c r="B579" s="3">
        <v>1001428</v>
      </c>
      <c r="C579" s="1" t="s">
        <v>215</v>
      </c>
      <c r="D579" s="99">
        <v>8.3800000000000008</v>
      </c>
      <c r="E579" s="100">
        <v>10.56</v>
      </c>
      <c r="F579" s="3" t="s">
        <v>586</v>
      </c>
      <c r="G579" s="3">
        <v>1</v>
      </c>
      <c r="H579" s="3">
        <v>15</v>
      </c>
      <c r="I579" s="3">
        <v>39174000</v>
      </c>
    </row>
    <row r="580" spans="1:9" x14ac:dyDescent="0.2">
      <c r="A580" s="1" t="s">
        <v>16</v>
      </c>
      <c r="B580" s="3">
        <v>1008713</v>
      </c>
      <c r="C580" s="1" t="s">
        <v>216</v>
      </c>
      <c r="D580" s="99">
        <v>20.23</v>
      </c>
      <c r="E580" s="100">
        <v>25.49</v>
      </c>
      <c r="F580" s="3" t="s">
        <v>586</v>
      </c>
      <c r="G580" s="3">
        <v>1</v>
      </c>
      <c r="H580" s="3">
        <v>10</v>
      </c>
      <c r="I580" s="3">
        <v>39174000</v>
      </c>
    </row>
    <row r="581" spans="1:9" x14ac:dyDescent="0.2">
      <c r="A581" s="1" t="s">
        <v>16</v>
      </c>
      <c r="B581" s="3">
        <v>1008707</v>
      </c>
      <c r="C581" s="1" t="s">
        <v>217</v>
      </c>
      <c r="D581" s="99">
        <v>20.23</v>
      </c>
      <c r="E581" s="100">
        <v>25.49</v>
      </c>
      <c r="F581" s="3" t="s">
        <v>586</v>
      </c>
      <c r="G581" s="3">
        <v>1</v>
      </c>
      <c r="H581" s="3">
        <v>5</v>
      </c>
      <c r="I581" s="3">
        <v>39174000</v>
      </c>
    </row>
    <row r="582" spans="1:9" x14ac:dyDescent="0.2">
      <c r="A582" s="1" t="s">
        <v>16</v>
      </c>
      <c r="B582" s="3">
        <v>1008694</v>
      </c>
      <c r="C582" s="1" t="s">
        <v>218</v>
      </c>
      <c r="D582" s="99">
        <v>20.23</v>
      </c>
      <c r="E582" s="100">
        <v>25.49</v>
      </c>
      <c r="F582" s="3" t="s">
        <v>586</v>
      </c>
      <c r="G582" s="3">
        <v>1</v>
      </c>
      <c r="H582" s="3">
        <v>5</v>
      </c>
      <c r="I582" s="3">
        <v>39174000</v>
      </c>
    </row>
    <row r="583" spans="1:9" x14ac:dyDescent="0.2">
      <c r="A583" s="1" t="s">
        <v>16</v>
      </c>
      <c r="B583" s="3">
        <v>1008708</v>
      </c>
      <c r="C583" s="1" t="s">
        <v>219</v>
      </c>
      <c r="D583" s="99">
        <v>20.23</v>
      </c>
      <c r="E583" s="100">
        <v>25.49</v>
      </c>
      <c r="F583" s="3" t="s">
        <v>586</v>
      </c>
      <c r="G583" s="3">
        <v>1</v>
      </c>
      <c r="H583" s="3">
        <v>5</v>
      </c>
      <c r="I583" s="3">
        <v>39174000</v>
      </c>
    </row>
    <row r="584" spans="1:9" x14ac:dyDescent="0.2">
      <c r="A584" s="1" t="s">
        <v>16</v>
      </c>
      <c r="B584" s="3">
        <v>1008695</v>
      </c>
      <c r="C584" s="1" t="s">
        <v>220</v>
      </c>
      <c r="D584" s="99">
        <v>20.23</v>
      </c>
      <c r="E584" s="100">
        <v>25.49</v>
      </c>
      <c r="F584" s="3" t="s">
        <v>586</v>
      </c>
      <c r="G584" s="3">
        <v>1</v>
      </c>
      <c r="H584" s="3">
        <v>5</v>
      </c>
      <c r="I584" s="3">
        <v>39174000</v>
      </c>
    </row>
    <row r="585" spans="1:9" x14ac:dyDescent="0.2">
      <c r="A585" s="1" t="s">
        <v>16</v>
      </c>
      <c r="B585" s="3">
        <v>1008709</v>
      </c>
      <c r="C585" s="1" t="s">
        <v>221</v>
      </c>
      <c r="D585" s="99">
        <v>20.23</v>
      </c>
      <c r="E585" s="100">
        <v>25.49</v>
      </c>
      <c r="F585" s="3" t="s">
        <v>586</v>
      </c>
      <c r="G585" s="3">
        <v>1</v>
      </c>
      <c r="H585" s="3">
        <v>5</v>
      </c>
      <c r="I585" s="3">
        <v>39174000</v>
      </c>
    </row>
    <row r="586" spans="1:9" x14ac:dyDescent="0.2">
      <c r="A586" s="1" t="s">
        <v>16</v>
      </c>
      <c r="B586" s="3">
        <v>1008696</v>
      </c>
      <c r="C586" s="1" t="s">
        <v>222</v>
      </c>
      <c r="D586" s="99">
        <v>22.21</v>
      </c>
      <c r="E586" s="100">
        <v>27.98</v>
      </c>
      <c r="F586" s="3" t="s">
        <v>586</v>
      </c>
      <c r="G586" s="3">
        <v>1</v>
      </c>
      <c r="H586" s="3">
        <v>5</v>
      </c>
      <c r="I586" s="3">
        <v>39174000</v>
      </c>
    </row>
    <row r="587" spans="1:9" x14ac:dyDescent="0.2">
      <c r="A587" s="1" t="s">
        <v>16</v>
      </c>
      <c r="B587" s="3">
        <v>1042876</v>
      </c>
      <c r="C587" s="1" t="s">
        <v>223</v>
      </c>
      <c r="D587" s="99">
        <v>44.41</v>
      </c>
      <c r="E587" s="100">
        <v>55.96</v>
      </c>
      <c r="F587" s="3" t="s">
        <v>586</v>
      </c>
      <c r="G587" s="3">
        <v>1</v>
      </c>
      <c r="H587" s="3">
        <v>4</v>
      </c>
      <c r="I587" s="3">
        <v>39174000</v>
      </c>
    </row>
    <row r="588" spans="1:9" x14ac:dyDescent="0.2">
      <c r="A588" s="1" t="s">
        <v>16</v>
      </c>
      <c r="B588" s="3">
        <v>1042864</v>
      </c>
      <c r="C588" s="1" t="s">
        <v>224</v>
      </c>
      <c r="D588" s="99">
        <v>44.41</v>
      </c>
      <c r="E588" s="100">
        <v>55.96</v>
      </c>
      <c r="F588" s="3" t="s">
        <v>586</v>
      </c>
      <c r="G588" s="3">
        <v>1</v>
      </c>
      <c r="H588" s="3">
        <v>4</v>
      </c>
      <c r="I588" s="3">
        <v>39174000</v>
      </c>
    </row>
    <row r="589" spans="1:9" x14ac:dyDescent="0.2">
      <c r="A589" s="1" t="s">
        <v>16</v>
      </c>
      <c r="B589" s="3">
        <v>1042863</v>
      </c>
      <c r="C589" s="1" t="s">
        <v>225</v>
      </c>
      <c r="D589" s="99">
        <v>44.41</v>
      </c>
      <c r="E589" s="100">
        <v>55.96</v>
      </c>
      <c r="F589" s="3" t="s">
        <v>586</v>
      </c>
      <c r="G589" s="3">
        <v>1</v>
      </c>
      <c r="H589" s="3">
        <v>4</v>
      </c>
      <c r="I589" s="3">
        <v>39174000</v>
      </c>
    </row>
    <row r="590" spans="1:9" x14ac:dyDescent="0.2">
      <c r="A590" s="1" t="s">
        <v>16</v>
      </c>
      <c r="B590" s="3">
        <v>1042862</v>
      </c>
      <c r="C590" s="1" t="s">
        <v>226</v>
      </c>
      <c r="D590" s="99">
        <v>46.89</v>
      </c>
      <c r="E590" s="100">
        <v>59.08</v>
      </c>
      <c r="F590" s="3" t="s">
        <v>586</v>
      </c>
      <c r="G590" s="3">
        <v>1</v>
      </c>
      <c r="H590" s="3">
        <v>4</v>
      </c>
      <c r="I590" s="3">
        <v>39174000</v>
      </c>
    </row>
    <row r="591" spans="1:9" x14ac:dyDescent="0.2">
      <c r="A591" s="1" t="s">
        <v>16</v>
      </c>
      <c r="B591" s="3">
        <v>1042875</v>
      </c>
      <c r="C591" s="1" t="s">
        <v>227</v>
      </c>
      <c r="D591" s="99">
        <v>49.35</v>
      </c>
      <c r="E591" s="100">
        <v>62.18</v>
      </c>
      <c r="F591" s="3" t="s">
        <v>586</v>
      </c>
      <c r="G591" s="3">
        <v>1</v>
      </c>
      <c r="H591" s="3">
        <v>4</v>
      </c>
      <c r="I591" s="3">
        <v>39174000</v>
      </c>
    </row>
    <row r="592" spans="1:9" x14ac:dyDescent="0.2">
      <c r="A592" s="1" t="s">
        <v>16</v>
      </c>
      <c r="B592" s="3">
        <v>1042871</v>
      </c>
      <c r="C592" s="1" t="s">
        <v>228</v>
      </c>
      <c r="D592" s="99">
        <v>66.61</v>
      </c>
      <c r="E592" s="100">
        <v>83.93</v>
      </c>
      <c r="F592" s="3" t="s">
        <v>586</v>
      </c>
      <c r="G592" s="3">
        <v>1</v>
      </c>
      <c r="H592" s="3">
        <v>2</v>
      </c>
      <c r="I592" s="3">
        <v>39174000</v>
      </c>
    </row>
    <row r="593" spans="1:9" x14ac:dyDescent="0.2">
      <c r="A593" s="1" t="s">
        <v>16</v>
      </c>
      <c r="B593" s="3">
        <v>1042873</v>
      </c>
      <c r="C593" s="1" t="s">
        <v>229</v>
      </c>
      <c r="D593" s="99">
        <v>66.61</v>
      </c>
      <c r="E593" s="100">
        <v>83.93</v>
      </c>
      <c r="F593" s="3" t="s">
        <v>586</v>
      </c>
      <c r="G593" s="3">
        <v>1</v>
      </c>
      <c r="H593" s="3">
        <v>2</v>
      </c>
      <c r="I593" s="3">
        <v>39174000</v>
      </c>
    </row>
    <row r="594" spans="1:9" x14ac:dyDescent="0.2">
      <c r="A594" s="1" t="s">
        <v>16</v>
      </c>
      <c r="B594" s="3">
        <v>1042870</v>
      </c>
      <c r="C594" s="1" t="s">
        <v>230</v>
      </c>
      <c r="D594" s="99">
        <v>66.61</v>
      </c>
      <c r="E594" s="100">
        <v>83.93</v>
      </c>
      <c r="F594" s="3" t="s">
        <v>586</v>
      </c>
      <c r="G594" s="3">
        <v>1</v>
      </c>
      <c r="H594" s="3">
        <v>2</v>
      </c>
      <c r="I594" s="3">
        <v>39174000</v>
      </c>
    </row>
    <row r="595" spans="1:9" x14ac:dyDescent="0.2">
      <c r="A595" s="1" t="s">
        <v>16</v>
      </c>
      <c r="B595" s="3">
        <v>1042869</v>
      </c>
      <c r="C595" s="1" t="s">
        <v>231</v>
      </c>
      <c r="D595" s="99">
        <v>66.61</v>
      </c>
      <c r="E595" s="100">
        <v>83.93</v>
      </c>
      <c r="F595" s="3" t="s">
        <v>586</v>
      </c>
      <c r="G595" s="3">
        <v>1</v>
      </c>
      <c r="H595" s="3">
        <v>2</v>
      </c>
      <c r="I595" s="3">
        <v>39174000</v>
      </c>
    </row>
    <row r="596" spans="1:9" x14ac:dyDescent="0.2">
      <c r="A596" s="1" t="s">
        <v>16</v>
      </c>
      <c r="B596" s="3">
        <v>1042872</v>
      </c>
      <c r="C596" s="1" t="s">
        <v>232</v>
      </c>
      <c r="D596" s="99">
        <v>66.61</v>
      </c>
      <c r="E596" s="100">
        <v>83.93</v>
      </c>
      <c r="F596" s="3" t="s">
        <v>586</v>
      </c>
      <c r="G596" s="3">
        <v>1</v>
      </c>
      <c r="H596" s="3">
        <v>2</v>
      </c>
      <c r="I596" s="3">
        <v>39174000</v>
      </c>
    </row>
    <row r="597" spans="1:9" x14ac:dyDescent="0.2">
      <c r="A597" s="1" t="s">
        <v>16</v>
      </c>
      <c r="B597" s="3">
        <v>1042868</v>
      </c>
      <c r="C597" s="1" t="s">
        <v>233</v>
      </c>
      <c r="D597" s="99">
        <v>66.61</v>
      </c>
      <c r="E597" s="100">
        <v>83.93</v>
      </c>
      <c r="F597" s="3" t="s">
        <v>586</v>
      </c>
      <c r="G597" s="3">
        <v>1</v>
      </c>
      <c r="H597" s="3">
        <v>2</v>
      </c>
      <c r="I597" s="3">
        <v>39174000</v>
      </c>
    </row>
    <row r="598" spans="1:9" x14ac:dyDescent="0.2">
      <c r="A598" s="1" t="s">
        <v>16</v>
      </c>
      <c r="B598" s="3">
        <v>1042874</v>
      </c>
      <c r="C598" s="1" t="s">
        <v>234</v>
      </c>
      <c r="D598" s="99">
        <v>66.61</v>
      </c>
      <c r="E598" s="100">
        <v>83.93</v>
      </c>
      <c r="F598" s="3" t="s">
        <v>586</v>
      </c>
      <c r="G598" s="3">
        <v>1</v>
      </c>
      <c r="H598" s="3">
        <v>2</v>
      </c>
      <c r="I598" s="3">
        <v>39174000</v>
      </c>
    </row>
    <row r="599" spans="1:9" x14ac:dyDescent="0.2">
      <c r="A599" s="1" t="s">
        <v>16</v>
      </c>
      <c r="B599" s="3">
        <v>1085083</v>
      </c>
      <c r="C599" s="1" t="s">
        <v>235</v>
      </c>
      <c r="D599" s="99">
        <v>78.959999999999994</v>
      </c>
      <c r="E599" s="100">
        <v>99.49</v>
      </c>
      <c r="F599" s="3" t="s">
        <v>586</v>
      </c>
      <c r="G599" s="3">
        <v>1</v>
      </c>
      <c r="H599" s="3">
        <v>4</v>
      </c>
      <c r="I599" s="3">
        <v>39174000</v>
      </c>
    </row>
    <row r="600" spans="1:9" x14ac:dyDescent="0.2">
      <c r="A600" s="1" t="s">
        <v>16</v>
      </c>
      <c r="B600" s="3">
        <v>1085082</v>
      </c>
      <c r="C600" s="1" t="s">
        <v>236</v>
      </c>
      <c r="D600" s="99">
        <v>78.959999999999994</v>
      </c>
      <c r="E600" s="100">
        <v>99.49</v>
      </c>
      <c r="F600" s="3" t="s">
        <v>586</v>
      </c>
      <c r="G600" s="3">
        <v>1</v>
      </c>
      <c r="H600" s="3">
        <v>4</v>
      </c>
      <c r="I600" s="3">
        <v>39174000</v>
      </c>
    </row>
    <row r="601" spans="1:9" x14ac:dyDescent="0.2">
      <c r="A601" s="1" t="s">
        <v>16</v>
      </c>
      <c r="B601" s="3">
        <v>1023027</v>
      </c>
      <c r="C601" s="1" t="s">
        <v>1343</v>
      </c>
      <c r="D601" s="99">
        <v>20.59</v>
      </c>
      <c r="E601" s="100">
        <v>25.94</v>
      </c>
      <c r="F601" s="3" t="s">
        <v>586</v>
      </c>
      <c r="G601" s="3">
        <v>1</v>
      </c>
      <c r="H601" s="3">
        <v>20</v>
      </c>
      <c r="I601" s="3">
        <v>74122000</v>
      </c>
    </row>
    <row r="602" spans="1:9" x14ac:dyDescent="0.2">
      <c r="A602" s="1" t="s">
        <v>16</v>
      </c>
      <c r="B602" s="3">
        <v>1023028</v>
      </c>
      <c r="C602" s="1" t="s">
        <v>1344</v>
      </c>
      <c r="D602" s="99">
        <v>25.06</v>
      </c>
      <c r="E602" s="100">
        <v>31.58</v>
      </c>
      <c r="F602" s="3" t="s">
        <v>586</v>
      </c>
      <c r="G602" s="3">
        <v>1</v>
      </c>
      <c r="H602" s="3">
        <v>15</v>
      </c>
      <c r="I602" s="3">
        <v>74122000</v>
      </c>
    </row>
    <row r="603" spans="1:9" x14ac:dyDescent="0.2">
      <c r="A603" s="1" t="s">
        <v>16</v>
      </c>
      <c r="B603" s="3">
        <v>1023029</v>
      </c>
      <c r="C603" s="1" t="s">
        <v>1345</v>
      </c>
      <c r="D603" s="99">
        <v>27.76</v>
      </c>
      <c r="E603" s="100">
        <v>34.979999999999997</v>
      </c>
      <c r="F603" s="3" t="s">
        <v>586</v>
      </c>
      <c r="G603" s="3">
        <v>1</v>
      </c>
      <c r="H603" s="3">
        <v>10</v>
      </c>
      <c r="I603" s="3">
        <v>74122000</v>
      </c>
    </row>
    <row r="604" spans="1:9" x14ac:dyDescent="0.2">
      <c r="A604" s="1" t="s">
        <v>16</v>
      </c>
      <c r="B604" s="3">
        <v>1048520</v>
      </c>
      <c r="C604" s="1" t="s">
        <v>1346</v>
      </c>
      <c r="D604" s="99">
        <v>32.07</v>
      </c>
      <c r="E604" s="100">
        <v>40.409999999999997</v>
      </c>
      <c r="F604" s="3" t="s">
        <v>586</v>
      </c>
      <c r="G604" s="3">
        <v>1</v>
      </c>
      <c r="H604" s="3">
        <v>32</v>
      </c>
      <c r="I604" s="3">
        <v>84818039</v>
      </c>
    </row>
    <row r="605" spans="1:9" x14ac:dyDescent="0.2">
      <c r="A605" s="1" t="s">
        <v>16</v>
      </c>
      <c r="B605" s="3">
        <v>1048521</v>
      </c>
      <c r="C605" s="1" t="s">
        <v>1347</v>
      </c>
      <c r="D605" s="99">
        <v>44.41</v>
      </c>
      <c r="E605" s="100">
        <v>55.96</v>
      </c>
      <c r="F605" s="3" t="s">
        <v>586</v>
      </c>
      <c r="G605" s="3">
        <v>1</v>
      </c>
      <c r="H605" s="3">
        <v>32</v>
      </c>
      <c r="I605" s="3">
        <v>84818039</v>
      </c>
    </row>
    <row r="606" spans="1:9" x14ac:dyDescent="0.2">
      <c r="A606" s="1" t="s">
        <v>16</v>
      </c>
      <c r="B606" s="3">
        <v>1048522</v>
      </c>
      <c r="C606" s="1" t="s">
        <v>1348</v>
      </c>
      <c r="D606" s="99">
        <v>56.74</v>
      </c>
      <c r="E606" s="100">
        <v>71.489999999999995</v>
      </c>
      <c r="F606" s="3" t="s">
        <v>586</v>
      </c>
      <c r="G606" s="3">
        <v>1</v>
      </c>
      <c r="H606" s="3">
        <v>24</v>
      </c>
      <c r="I606" s="3">
        <v>84818039</v>
      </c>
    </row>
    <row r="607" spans="1:9" x14ac:dyDescent="0.2">
      <c r="A607" s="1" t="s">
        <v>12</v>
      </c>
      <c r="B607" s="3">
        <v>1045451</v>
      </c>
      <c r="C607" s="1" t="s">
        <v>237</v>
      </c>
      <c r="D607" s="99">
        <v>13.57</v>
      </c>
      <c r="E607" s="100">
        <v>17.100000000000001</v>
      </c>
      <c r="F607" s="3" t="s">
        <v>1458</v>
      </c>
      <c r="G607" s="3">
        <v>1</v>
      </c>
      <c r="H607" s="3">
        <v>25</v>
      </c>
      <c r="I607" s="3">
        <v>84818039</v>
      </c>
    </row>
    <row r="608" spans="1:9" x14ac:dyDescent="0.2">
      <c r="A608" s="1" t="s">
        <v>16</v>
      </c>
      <c r="B608" s="3">
        <v>1023003</v>
      </c>
      <c r="C608" s="1" t="s">
        <v>1011</v>
      </c>
      <c r="D608" s="99">
        <v>3.09</v>
      </c>
      <c r="E608" s="100">
        <v>3.89</v>
      </c>
      <c r="F608" s="3" t="s">
        <v>586</v>
      </c>
      <c r="G608" s="3">
        <v>5</v>
      </c>
      <c r="H608" s="3">
        <v>100</v>
      </c>
      <c r="I608" s="3">
        <v>74122000</v>
      </c>
    </row>
    <row r="609" spans="1:9" x14ac:dyDescent="0.2">
      <c r="A609" s="1" t="s">
        <v>16</v>
      </c>
      <c r="B609" s="3">
        <v>1023004</v>
      </c>
      <c r="C609" s="1" t="s">
        <v>1012</v>
      </c>
      <c r="D609" s="99">
        <v>6.18</v>
      </c>
      <c r="E609" s="100">
        <v>7.79</v>
      </c>
      <c r="F609" s="3" t="s">
        <v>586</v>
      </c>
      <c r="G609" s="3">
        <v>5</v>
      </c>
      <c r="H609" s="3">
        <v>80</v>
      </c>
      <c r="I609" s="3">
        <v>74122000</v>
      </c>
    </row>
    <row r="610" spans="1:9" x14ac:dyDescent="0.2">
      <c r="A610" s="1" t="s">
        <v>16</v>
      </c>
      <c r="B610" s="3">
        <v>1023005</v>
      </c>
      <c r="C610" s="1" t="s">
        <v>1013</v>
      </c>
      <c r="D610" s="99">
        <v>6.47</v>
      </c>
      <c r="E610" s="100">
        <v>8.15</v>
      </c>
      <c r="F610" s="3" t="s">
        <v>586</v>
      </c>
      <c r="G610" s="3">
        <v>5</v>
      </c>
      <c r="H610" s="3">
        <v>100</v>
      </c>
      <c r="I610" s="3">
        <v>74122000</v>
      </c>
    </row>
    <row r="611" spans="1:9" x14ac:dyDescent="0.2">
      <c r="A611" s="1" t="s">
        <v>16</v>
      </c>
      <c r="B611" s="3">
        <v>1023006</v>
      </c>
      <c r="C611" s="1" t="s">
        <v>1014</v>
      </c>
      <c r="D611" s="99">
        <v>6.47</v>
      </c>
      <c r="E611" s="100">
        <v>8.15</v>
      </c>
      <c r="F611" s="3" t="s">
        <v>586</v>
      </c>
      <c r="G611" s="3">
        <v>5</v>
      </c>
      <c r="H611" s="3">
        <v>70</v>
      </c>
      <c r="I611" s="3">
        <v>74122000</v>
      </c>
    </row>
    <row r="612" spans="1:9" x14ac:dyDescent="0.2">
      <c r="A612" s="1" t="s">
        <v>16</v>
      </c>
      <c r="B612" s="3">
        <v>1023007</v>
      </c>
      <c r="C612" s="1" t="s">
        <v>1015</v>
      </c>
      <c r="D612" s="99">
        <v>7.43</v>
      </c>
      <c r="E612" s="100">
        <v>9.36</v>
      </c>
      <c r="F612" s="3" t="s">
        <v>586</v>
      </c>
      <c r="G612" s="3">
        <v>5</v>
      </c>
      <c r="H612" s="3">
        <v>70</v>
      </c>
      <c r="I612" s="3">
        <v>74122000</v>
      </c>
    </row>
    <row r="613" spans="1:9" x14ac:dyDescent="0.2">
      <c r="A613" s="1" t="s">
        <v>16</v>
      </c>
      <c r="B613" s="3">
        <v>1023008</v>
      </c>
      <c r="C613" s="1" t="s">
        <v>1016</v>
      </c>
      <c r="D613" s="99">
        <v>10.54</v>
      </c>
      <c r="E613" s="100">
        <v>13.28</v>
      </c>
      <c r="F613" s="3" t="s">
        <v>586</v>
      </c>
      <c r="G613" s="3">
        <v>5</v>
      </c>
      <c r="H613" s="3">
        <v>40</v>
      </c>
      <c r="I613" s="3">
        <v>74122000</v>
      </c>
    </row>
    <row r="614" spans="1:9" x14ac:dyDescent="0.2">
      <c r="A614" s="1" t="s">
        <v>16</v>
      </c>
      <c r="B614" s="3">
        <v>1047191</v>
      </c>
      <c r="C614" s="1" t="s">
        <v>1017</v>
      </c>
      <c r="D614" s="99">
        <v>15.12</v>
      </c>
      <c r="E614" s="100">
        <v>19.05</v>
      </c>
      <c r="F614" s="3" t="s">
        <v>586</v>
      </c>
      <c r="G614" s="3">
        <v>1</v>
      </c>
      <c r="H614" s="3">
        <v>10</v>
      </c>
      <c r="I614" s="3">
        <v>74122000</v>
      </c>
    </row>
    <row r="615" spans="1:9" x14ac:dyDescent="0.2">
      <c r="A615" s="1" t="s">
        <v>16</v>
      </c>
      <c r="B615" s="3">
        <v>1085077</v>
      </c>
      <c r="C615" s="1" t="s">
        <v>1018</v>
      </c>
      <c r="D615" s="99">
        <v>40.01</v>
      </c>
      <c r="E615" s="100">
        <v>50.41</v>
      </c>
      <c r="F615" s="3" t="s">
        <v>586</v>
      </c>
      <c r="G615" s="3">
        <v>1</v>
      </c>
      <c r="H615" s="3">
        <v>16</v>
      </c>
      <c r="I615" s="3">
        <v>74122000</v>
      </c>
    </row>
    <row r="616" spans="1:9" x14ac:dyDescent="0.2">
      <c r="A616" s="1" t="s">
        <v>16</v>
      </c>
      <c r="B616" s="3">
        <v>1085076</v>
      </c>
      <c r="C616" s="1" t="s">
        <v>1019</v>
      </c>
      <c r="D616" s="99">
        <v>52.68</v>
      </c>
      <c r="E616" s="100">
        <v>66.38</v>
      </c>
      <c r="F616" s="3" t="s">
        <v>586</v>
      </c>
      <c r="G616" s="3">
        <v>1</v>
      </c>
      <c r="H616" s="3">
        <v>8</v>
      </c>
      <c r="I616" s="3">
        <v>74122000</v>
      </c>
    </row>
    <row r="617" spans="1:9" x14ac:dyDescent="0.2">
      <c r="A617" s="1" t="s">
        <v>16</v>
      </c>
      <c r="B617" s="3">
        <v>1085075</v>
      </c>
      <c r="C617" s="1" t="s">
        <v>1020</v>
      </c>
      <c r="D617" s="99">
        <v>68.05</v>
      </c>
      <c r="E617" s="100">
        <v>85.74</v>
      </c>
      <c r="F617" s="3" t="s">
        <v>586</v>
      </c>
      <c r="G617" s="3">
        <v>1</v>
      </c>
      <c r="H617" s="3">
        <v>6</v>
      </c>
      <c r="I617" s="3">
        <v>74122000</v>
      </c>
    </row>
    <row r="618" spans="1:9" x14ac:dyDescent="0.2">
      <c r="A618" s="1" t="s">
        <v>16</v>
      </c>
      <c r="B618" s="3">
        <v>1085074</v>
      </c>
      <c r="C618" s="1" t="s">
        <v>1021</v>
      </c>
      <c r="D618" s="99">
        <v>119.9</v>
      </c>
      <c r="E618" s="100">
        <v>151.07</v>
      </c>
      <c r="F618" s="3" t="s">
        <v>586</v>
      </c>
      <c r="G618" s="3">
        <v>1</v>
      </c>
      <c r="H618" s="3">
        <v>6</v>
      </c>
      <c r="I618" s="3">
        <v>74122000</v>
      </c>
    </row>
    <row r="619" spans="1:9" x14ac:dyDescent="0.2">
      <c r="A619" s="1" t="s">
        <v>16</v>
      </c>
      <c r="B619" s="3">
        <v>1033435</v>
      </c>
      <c r="C619" s="1" t="s">
        <v>1022</v>
      </c>
      <c r="D619" s="99">
        <v>2.37</v>
      </c>
      <c r="E619" s="100">
        <v>2.99</v>
      </c>
      <c r="F619" s="3" t="s">
        <v>586</v>
      </c>
      <c r="G619" s="3">
        <v>5</v>
      </c>
      <c r="H619" s="3">
        <v>100</v>
      </c>
      <c r="I619" s="3">
        <v>74122000</v>
      </c>
    </row>
    <row r="620" spans="1:9" x14ac:dyDescent="0.2">
      <c r="A620" s="1" t="s">
        <v>16</v>
      </c>
      <c r="B620" s="3">
        <v>1033437</v>
      </c>
      <c r="C620" s="1" t="s">
        <v>1023</v>
      </c>
      <c r="D620" s="99">
        <v>3.72</v>
      </c>
      <c r="E620" s="100">
        <v>4.6900000000000004</v>
      </c>
      <c r="F620" s="3" t="s">
        <v>586</v>
      </c>
      <c r="G620" s="3">
        <v>5</v>
      </c>
      <c r="H620" s="3">
        <v>90</v>
      </c>
      <c r="I620" s="3">
        <v>74122000</v>
      </c>
    </row>
    <row r="621" spans="1:9" x14ac:dyDescent="0.2">
      <c r="A621" s="1" t="s">
        <v>16</v>
      </c>
      <c r="B621" s="3">
        <v>1033438</v>
      </c>
      <c r="C621" s="1" t="s">
        <v>1024</v>
      </c>
      <c r="D621" s="99">
        <v>3.72</v>
      </c>
      <c r="E621" s="100">
        <v>4.6900000000000004</v>
      </c>
      <c r="F621" s="3" t="s">
        <v>586</v>
      </c>
      <c r="G621" s="3">
        <v>5</v>
      </c>
      <c r="H621" s="3">
        <v>70</v>
      </c>
      <c r="I621" s="3">
        <v>74122000</v>
      </c>
    </row>
    <row r="622" spans="1:9" x14ac:dyDescent="0.2">
      <c r="A622" s="1" t="s">
        <v>16</v>
      </c>
      <c r="B622" s="3">
        <v>1047862</v>
      </c>
      <c r="C622" s="1" t="s">
        <v>1025</v>
      </c>
      <c r="D622" s="99">
        <v>4.78</v>
      </c>
      <c r="E622" s="100">
        <v>6.02</v>
      </c>
      <c r="F622" s="3" t="s">
        <v>586</v>
      </c>
      <c r="G622" s="3">
        <v>5</v>
      </c>
      <c r="H622" s="3">
        <v>40</v>
      </c>
      <c r="I622" s="3">
        <v>74122000</v>
      </c>
    </row>
    <row r="623" spans="1:9" x14ac:dyDescent="0.2">
      <c r="A623" s="1" t="s">
        <v>16</v>
      </c>
      <c r="B623" s="3">
        <v>1047863</v>
      </c>
      <c r="C623" s="1" t="s">
        <v>1026</v>
      </c>
      <c r="D623" s="99">
        <v>6.16</v>
      </c>
      <c r="E623" s="100">
        <v>7.76</v>
      </c>
      <c r="F623" s="3" t="s">
        <v>586</v>
      </c>
      <c r="G623" s="3">
        <v>5</v>
      </c>
      <c r="H623" s="3">
        <v>40</v>
      </c>
      <c r="I623" s="3">
        <v>74122000</v>
      </c>
    </row>
    <row r="624" spans="1:9" x14ac:dyDescent="0.2">
      <c r="A624" s="1" t="s">
        <v>16</v>
      </c>
      <c r="B624" s="3">
        <v>1047864</v>
      </c>
      <c r="C624" s="1" t="s">
        <v>1027</v>
      </c>
      <c r="D624" s="99">
        <v>29.03</v>
      </c>
      <c r="E624" s="100">
        <v>36.58</v>
      </c>
      <c r="F624" s="3" t="s">
        <v>586</v>
      </c>
      <c r="G624" s="3">
        <v>1</v>
      </c>
      <c r="H624" s="3">
        <v>8</v>
      </c>
      <c r="I624" s="3">
        <v>74122000</v>
      </c>
    </row>
    <row r="625" spans="1:9" x14ac:dyDescent="0.2">
      <c r="A625" s="1" t="s">
        <v>16</v>
      </c>
      <c r="B625" s="3">
        <v>1023009</v>
      </c>
      <c r="C625" s="1" t="s">
        <v>1028</v>
      </c>
      <c r="D625" s="99">
        <v>3.7</v>
      </c>
      <c r="E625" s="100">
        <v>4.66</v>
      </c>
      <c r="F625" s="3" t="s">
        <v>586</v>
      </c>
      <c r="G625" s="3">
        <v>5</v>
      </c>
      <c r="H625" s="3">
        <v>60</v>
      </c>
      <c r="I625" s="3">
        <v>74122000</v>
      </c>
    </row>
    <row r="626" spans="1:9" x14ac:dyDescent="0.2">
      <c r="A626" s="1" t="s">
        <v>16</v>
      </c>
      <c r="B626" s="3">
        <v>1023010</v>
      </c>
      <c r="C626" s="1" t="s">
        <v>1029</v>
      </c>
      <c r="D626" s="99">
        <v>4.04</v>
      </c>
      <c r="E626" s="100">
        <v>5.09</v>
      </c>
      <c r="F626" s="3" t="s">
        <v>586</v>
      </c>
      <c r="G626" s="3">
        <v>5</v>
      </c>
      <c r="H626" s="3">
        <v>60</v>
      </c>
      <c r="I626" s="3">
        <v>74122000</v>
      </c>
    </row>
    <row r="627" spans="1:9" x14ac:dyDescent="0.2">
      <c r="A627" s="1" t="s">
        <v>16</v>
      </c>
      <c r="B627" s="3">
        <v>1023011</v>
      </c>
      <c r="C627" s="1" t="s">
        <v>1030</v>
      </c>
      <c r="D627" s="99">
        <v>5.92</v>
      </c>
      <c r="E627" s="100">
        <v>7.46</v>
      </c>
      <c r="F627" s="3" t="s">
        <v>586</v>
      </c>
      <c r="G627" s="3">
        <v>5</v>
      </c>
      <c r="H627" s="3">
        <v>40</v>
      </c>
      <c r="I627" s="3">
        <v>74122000</v>
      </c>
    </row>
    <row r="628" spans="1:9" x14ac:dyDescent="0.2">
      <c r="A628" s="1" t="s">
        <v>16</v>
      </c>
      <c r="B628" s="3">
        <v>1023012</v>
      </c>
      <c r="C628" s="1" t="s">
        <v>1031</v>
      </c>
      <c r="D628" s="99">
        <v>8.27</v>
      </c>
      <c r="E628" s="100">
        <v>10.42</v>
      </c>
      <c r="F628" s="3" t="s">
        <v>586</v>
      </c>
      <c r="G628" s="3">
        <v>5</v>
      </c>
      <c r="H628" s="3">
        <v>40</v>
      </c>
      <c r="I628" s="3">
        <v>74122000</v>
      </c>
    </row>
    <row r="629" spans="1:9" x14ac:dyDescent="0.2">
      <c r="A629" s="1" t="s">
        <v>16</v>
      </c>
      <c r="B629" s="3">
        <v>1023013</v>
      </c>
      <c r="C629" s="1" t="s">
        <v>1032</v>
      </c>
      <c r="D629" s="99">
        <v>8.27</v>
      </c>
      <c r="E629" s="100">
        <v>10.42</v>
      </c>
      <c r="F629" s="3" t="s">
        <v>586</v>
      </c>
      <c r="G629" s="3">
        <v>5</v>
      </c>
      <c r="H629" s="3">
        <v>35</v>
      </c>
      <c r="I629" s="3">
        <v>74122000</v>
      </c>
    </row>
    <row r="630" spans="1:9" x14ac:dyDescent="0.2">
      <c r="A630" s="1" t="s">
        <v>16</v>
      </c>
      <c r="B630" s="3">
        <v>1085078</v>
      </c>
      <c r="C630" s="1" t="s">
        <v>1033</v>
      </c>
      <c r="D630" s="99">
        <v>55.84</v>
      </c>
      <c r="E630" s="100">
        <v>70.36</v>
      </c>
      <c r="F630" s="3" t="s">
        <v>586</v>
      </c>
      <c r="G630" s="3">
        <v>1</v>
      </c>
      <c r="H630" s="3">
        <v>8</v>
      </c>
      <c r="I630" s="3">
        <v>74122000</v>
      </c>
    </row>
    <row r="631" spans="1:9" x14ac:dyDescent="0.2">
      <c r="A631" s="1" t="s">
        <v>16</v>
      </c>
      <c r="B631" s="3">
        <v>1047866</v>
      </c>
      <c r="C631" s="1" t="s">
        <v>1034</v>
      </c>
      <c r="D631" s="99">
        <v>14.31</v>
      </c>
      <c r="E631" s="100">
        <v>18.03</v>
      </c>
      <c r="F631" s="3" t="s">
        <v>586</v>
      </c>
      <c r="G631" s="3">
        <v>1</v>
      </c>
      <c r="H631" s="3">
        <v>20</v>
      </c>
      <c r="I631" s="3">
        <v>74122000</v>
      </c>
    </row>
    <row r="632" spans="1:9" x14ac:dyDescent="0.2">
      <c r="A632" s="1" t="s">
        <v>16</v>
      </c>
      <c r="B632" s="3">
        <v>1047867</v>
      </c>
      <c r="C632" s="1" t="s">
        <v>1035</v>
      </c>
      <c r="D632" s="99">
        <v>29.14</v>
      </c>
      <c r="E632" s="100">
        <v>36.72</v>
      </c>
      <c r="F632" s="3" t="s">
        <v>586</v>
      </c>
      <c r="G632" s="3">
        <v>1</v>
      </c>
      <c r="H632" s="3">
        <v>20</v>
      </c>
      <c r="I632" s="3">
        <v>74122000</v>
      </c>
    </row>
    <row r="633" spans="1:9" x14ac:dyDescent="0.2">
      <c r="A633" s="1" t="s">
        <v>16</v>
      </c>
      <c r="B633" s="3">
        <v>1023019</v>
      </c>
      <c r="C633" s="1" t="s">
        <v>1036</v>
      </c>
      <c r="D633" s="99">
        <v>4.88</v>
      </c>
      <c r="E633" s="100">
        <v>6.15</v>
      </c>
      <c r="F633" s="3" t="s">
        <v>586</v>
      </c>
      <c r="G633" s="3">
        <v>5</v>
      </c>
      <c r="H633" s="3">
        <v>80</v>
      </c>
      <c r="I633" s="3">
        <v>74122000</v>
      </c>
    </row>
    <row r="634" spans="1:9" x14ac:dyDescent="0.2">
      <c r="A634" s="1" t="s">
        <v>16</v>
      </c>
      <c r="B634" s="3">
        <v>1023020</v>
      </c>
      <c r="C634" s="1" t="s">
        <v>1037</v>
      </c>
      <c r="D634" s="99">
        <v>6.15</v>
      </c>
      <c r="E634" s="100">
        <v>7.75</v>
      </c>
      <c r="F634" s="3" t="s">
        <v>586</v>
      </c>
      <c r="G634" s="3">
        <v>5</v>
      </c>
      <c r="H634" s="3">
        <v>50</v>
      </c>
      <c r="I634" s="3">
        <v>74122000</v>
      </c>
    </row>
    <row r="635" spans="1:9" x14ac:dyDescent="0.2">
      <c r="A635" s="1" t="s">
        <v>16</v>
      </c>
      <c r="B635" s="3">
        <v>1023021</v>
      </c>
      <c r="C635" s="1" t="s">
        <v>1038</v>
      </c>
      <c r="D635" s="99">
        <v>6.15</v>
      </c>
      <c r="E635" s="100">
        <v>7.75</v>
      </c>
      <c r="F635" s="3" t="s">
        <v>586</v>
      </c>
      <c r="G635" s="3">
        <v>5</v>
      </c>
      <c r="H635" s="3">
        <v>40</v>
      </c>
      <c r="I635" s="3">
        <v>74122000</v>
      </c>
    </row>
    <row r="636" spans="1:9" x14ac:dyDescent="0.2">
      <c r="A636" s="1" t="s">
        <v>16</v>
      </c>
      <c r="B636" s="3">
        <v>1023022</v>
      </c>
      <c r="C636" s="1" t="s">
        <v>1039</v>
      </c>
      <c r="D636" s="99">
        <v>9.8699999999999992</v>
      </c>
      <c r="E636" s="100">
        <v>12.44</v>
      </c>
      <c r="F636" s="3" t="s">
        <v>586</v>
      </c>
      <c r="G636" s="3">
        <v>5</v>
      </c>
      <c r="H636" s="3">
        <v>40</v>
      </c>
      <c r="I636" s="3">
        <v>74122000</v>
      </c>
    </row>
    <row r="637" spans="1:9" x14ac:dyDescent="0.2">
      <c r="A637" s="1" t="s">
        <v>16</v>
      </c>
      <c r="B637" s="3">
        <v>1047877</v>
      </c>
      <c r="C637" s="1" t="s">
        <v>1040</v>
      </c>
      <c r="D637" s="99">
        <v>45.79</v>
      </c>
      <c r="E637" s="100">
        <v>57.7</v>
      </c>
      <c r="F637" s="3" t="s">
        <v>586</v>
      </c>
      <c r="G637" s="3">
        <v>1</v>
      </c>
      <c r="H637" s="3">
        <v>20</v>
      </c>
      <c r="I637" s="3">
        <v>74122000</v>
      </c>
    </row>
    <row r="638" spans="1:9" x14ac:dyDescent="0.2">
      <c r="A638" s="1" t="s">
        <v>16</v>
      </c>
      <c r="B638" s="3">
        <v>1047878</v>
      </c>
      <c r="C638" s="1" t="s">
        <v>1041</v>
      </c>
      <c r="D638" s="99">
        <v>52.98</v>
      </c>
      <c r="E638" s="100">
        <v>66.75</v>
      </c>
      <c r="F638" s="3" t="s">
        <v>586</v>
      </c>
      <c r="G638" s="3">
        <v>1</v>
      </c>
      <c r="H638" s="3">
        <v>10</v>
      </c>
      <c r="I638" s="3">
        <v>74122000</v>
      </c>
    </row>
    <row r="639" spans="1:9" x14ac:dyDescent="0.2">
      <c r="A639" s="1" t="s">
        <v>16</v>
      </c>
      <c r="B639" s="3">
        <v>1023023</v>
      </c>
      <c r="C639" s="1" t="s">
        <v>1042</v>
      </c>
      <c r="D639" s="99">
        <v>4.1500000000000004</v>
      </c>
      <c r="E639" s="100">
        <v>5.23</v>
      </c>
      <c r="F639" s="3" t="s">
        <v>586</v>
      </c>
      <c r="G639" s="3">
        <v>5</v>
      </c>
      <c r="H639" s="3">
        <v>70</v>
      </c>
      <c r="I639" s="3">
        <v>74122000</v>
      </c>
    </row>
    <row r="640" spans="1:9" x14ac:dyDescent="0.2">
      <c r="A640" s="1" t="s">
        <v>16</v>
      </c>
      <c r="B640" s="3">
        <v>1023024</v>
      </c>
      <c r="C640" s="1" t="s">
        <v>1043</v>
      </c>
      <c r="D640" s="99">
        <v>6.37</v>
      </c>
      <c r="E640" s="100">
        <v>8.0299999999999994</v>
      </c>
      <c r="F640" s="3" t="s">
        <v>586</v>
      </c>
      <c r="G640" s="3">
        <v>5</v>
      </c>
      <c r="H640" s="3">
        <v>50</v>
      </c>
      <c r="I640" s="3">
        <v>74122000</v>
      </c>
    </row>
    <row r="641" spans="1:9" x14ac:dyDescent="0.2">
      <c r="A641" s="1" t="s">
        <v>16</v>
      </c>
      <c r="B641" s="3">
        <v>1023025</v>
      </c>
      <c r="C641" s="1" t="s">
        <v>1044</v>
      </c>
      <c r="D641" s="99">
        <v>6.37</v>
      </c>
      <c r="E641" s="100">
        <v>8.0299999999999994</v>
      </c>
      <c r="F641" s="3" t="s">
        <v>586</v>
      </c>
      <c r="G641" s="3">
        <v>5</v>
      </c>
      <c r="H641" s="3">
        <v>30</v>
      </c>
      <c r="I641" s="3">
        <v>74122000</v>
      </c>
    </row>
    <row r="642" spans="1:9" x14ac:dyDescent="0.2">
      <c r="A642" s="1" t="s">
        <v>16</v>
      </c>
      <c r="B642" s="3">
        <v>1023026</v>
      </c>
      <c r="C642" s="1" t="s">
        <v>1045</v>
      </c>
      <c r="D642" s="99">
        <v>7.96</v>
      </c>
      <c r="E642" s="100">
        <v>10.029999999999999</v>
      </c>
      <c r="F642" s="3" t="s">
        <v>586</v>
      </c>
      <c r="G642" s="3">
        <v>5</v>
      </c>
      <c r="H642" s="3">
        <v>35</v>
      </c>
      <c r="I642" s="3">
        <v>74122000</v>
      </c>
    </row>
    <row r="643" spans="1:9" x14ac:dyDescent="0.2">
      <c r="A643" s="1" t="s">
        <v>16</v>
      </c>
      <c r="B643" s="3">
        <v>1047885</v>
      </c>
      <c r="C643" s="1" t="s">
        <v>1046</v>
      </c>
      <c r="D643" s="99">
        <v>5.98</v>
      </c>
      <c r="E643" s="100">
        <v>7.53</v>
      </c>
      <c r="F643" s="3" t="s">
        <v>586</v>
      </c>
      <c r="G643" s="3">
        <v>5</v>
      </c>
      <c r="H643" s="3">
        <v>50</v>
      </c>
      <c r="I643" s="3">
        <v>74122000</v>
      </c>
    </row>
    <row r="644" spans="1:9" x14ac:dyDescent="0.2">
      <c r="A644" s="1" t="s">
        <v>16</v>
      </c>
      <c r="B644" s="3">
        <v>1047886</v>
      </c>
      <c r="C644" s="1" t="s">
        <v>1047</v>
      </c>
      <c r="D644" s="99">
        <v>6.52</v>
      </c>
      <c r="E644" s="100">
        <v>8.2200000000000006</v>
      </c>
      <c r="F644" s="3" t="s">
        <v>586</v>
      </c>
      <c r="G644" s="3">
        <v>5</v>
      </c>
      <c r="H644" s="3">
        <v>30</v>
      </c>
      <c r="I644" s="3">
        <v>74122000</v>
      </c>
    </row>
    <row r="645" spans="1:9" x14ac:dyDescent="0.2">
      <c r="A645" s="1" t="s">
        <v>16</v>
      </c>
      <c r="B645" s="3">
        <v>1047887</v>
      </c>
      <c r="C645" s="1" t="s">
        <v>1048</v>
      </c>
      <c r="D645" s="99">
        <v>14.31</v>
      </c>
      <c r="E645" s="100">
        <v>18.03</v>
      </c>
      <c r="F645" s="3" t="s">
        <v>586</v>
      </c>
      <c r="G645" s="3">
        <v>5</v>
      </c>
      <c r="H645" s="3">
        <v>25</v>
      </c>
      <c r="I645" s="3">
        <v>74122000</v>
      </c>
    </row>
    <row r="646" spans="1:9" x14ac:dyDescent="0.2">
      <c r="A646" s="1" t="s">
        <v>16</v>
      </c>
      <c r="B646" s="3">
        <v>1047888</v>
      </c>
      <c r="C646" s="1" t="s">
        <v>1049</v>
      </c>
      <c r="D646" s="99">
        <v>14.31</v>
      </c>
      <c r="E646" s="100">
        <v>18.03</v>
      </c>
      <c r="F646" s="3" t="s">
        <v>586</v>
      </c>
      <c r="G646" s="3">
        <v>5</v>
      </c>
      <c r="H646" s="3">
        <v>20</v>
      </c>
      <c r="I646" s="3">
        <v>74122000</v>
      </c>
    </row>
    <row r="647" spans="1:9" x14ac:dyDescent="0.2">
      <c r="A647" s="1" t="s">
        <v>16</v>
      </c>
      <c r="B647" s="3">
        <v>1047201</v>
      </c>
      <c r="C647" s="1" t="s">
        <v>1050</v>
      </c>
      <c r="D647" s="99">
        <v>48.81</v>
      </c>
      <c r="E647" s="100">
        <v>61.5</v>
      </c>
      <c r="F647" s="3" t="s">
        <v>586</v>
      </c>
      <c r="G647" s="3">
        <v>1</v>
      </c>
      <c r="H647" s="3">
        <v>10</v>
      </c>
      <c r="I647" s="3">
        <v>74122000</v>
      </c>
    </row>
    <row r="648" spans="1:9" x14ac:dyDescent="0.2">
      <c r="A648" s="1" t="s">
        <v>16</v>
      </c>
      <c r="B648" s="3">
        <v>1023014</v>
      </c>
      <c r="C648" s="1" t="s">
        <v>1051</v>
      </c>
      <c r="D648" s="99">
        <v>3.85</v>
      </c>
      <c r="E648" s="100">
        <v>4.8499999999999996</v>
      </c>
      <c r="F648" s="3" t="s">
        <v>586</v>
      </c>
      <c r="G648" s="3">
        <v>5</v>
      </c>
      <c r="H648" s="3">
        <v>100</v>
      </c>
      <c r="I648" s="3">
        <v>74122000</v>
      </c>
    </row>
    <row r="649" spans="1:9" x14ac:dyDescent="0.2">
      <c r="A649" s="1" t="s">
        <v>16</v>
      </c>
      <c r="B649" s="3">
        <v>1023015</v>
      </c>
      <c r="C649" s="1" t="s">
        <v>1052</v>
      </c>
      <c r="D649" s="99">
        <v>5.82</v>
      </c>
      <c r="E649" s="100">
        <v>7.33</v>
      </c>
      <c r="F649" s="3" t="s">
        <v>586</v>
      </c>
      <c r="G649" s="3">
        <v>5</v>
      </c>
      <c r="H649" s="3">
        <v>60</v>
      </c>
      <c r="I649" s="3">
        <v>74122000</v>
      </c>
    </row>
    <row r="650" spans="1:9" x14ac:dyDescent="0.2">
      <c r="A650" s="1" t="s">
        <v>16</v>
      </c>
      <c r="B650" s="3">
        <v>1023016</v>
      </c>
      <c r="C650" s="1" t="s">
        <v>1053</v>
      </c>
      <c r="D650" s="99">
        <v>6.02</v>
      </c>
      <c r="E650" s="100">
        <v>7.59</v>
      </c>
      <c r="F650" s="3" t="s">
        <v>586</v>
      </c>
      <c r="G650" s="3">
        <v>5</v>
      </c>
      <c r="H650" s="3">
        <v>50</v>
      </c>
      <c r="I650" s="3">
        <v>74122000</v>
      </c>
    </row>
    <row r="651" spans="1:9" x14ac:dyDescent="0.2">
      <c r="A651" s="1" t="s">
        <v>16</v>
      </c>
      <c r="B651" s="3">
        <v>1023017</v>
      </c>
      <c r="C651" s="1" t="s">
        <v>1054</v>
      </c>
      <c r="D651" s="99">
        <v>10.61</v>
      </c>
      <c r="E651" s="100">
        <v>13.37</v>
      </c>
      <c r="F651" s="3" t="s">
        <v>586</v>
      </c>
      <c r="G651" s="3">
        <v>5</v>
      </c>
      <c r="H651" s="3">
        <v>45</v>
      </c>
      <c r="I651" s="3">
        <v>74122000</v>
      </c>
    </row>
    <row r="652" spans="1:9" x14ac:dyDescent="0.2">
      <c r="A652" s="1" t="s">
        <v>16</v>
      </c>
      <c r="B652" s="3">
        <v>1023018</v>
      </c>
      <c r="C652" s="1" t="s">
        <v>1055</v>
      </c>
      <c r="D652" s="99">
        <v>10.61</v>
      </c>
      <c r="E652" s="100">
        <v>13.37</v>
      </c>
      <c r="F652" s="3" t="s">
        <v>586</v>
      </c>
      <c r="G652" s="3">
        <v>5</v>
      </c>
      <c r="H652" s="3">
        <v>40</v>
      </c>
      <c r="I652" s="3">
        <v>74122000</v>
      </c>
    </row>
    <row r="653" spans="1:9" x14ac:dyDescent="0.2">
      <c r="A653" s="1" t="s">
        <v>16</v>
      </c>
      <c r="B653" s="3">
        <v>1047879</v>
      </c>
      <c r="C653" s="1" t="s">
        <v>1056</v>
      </c>
      <c r="D653" s="99">
        <v>8.5299999999999994</v>
      </c>
      <c r="E653" s="100">
        <v>10.75</v>
      </c>
      <c r="F653" s="3" t="s">
        <v>586</v>
      </c>
      <c r="G653" s="3">
        <v>5</v>
      </c>
      <c r="H653" s="3">
        <v>70</v>
      </c>
      <c r="I653" s="3">
        <v>74122000</v>
      </c>
    </row>
    <row r="654" spans="1:9" x14ac:dyDescent="0.2">
      <c r="A654" s="1" t="s">
        <v>16</v>
      </c>
      <c r="B654" s="3">
        <v>1047880</v>
      </c>
      <c r="C654" s="1" t="s">
        <v>1057</v>
      </c>
      <c r="D654" s="99">
        <v>8.5299999999999994</v>
      </c>
      <c r="E654" s="100">
        <v>10.75</v>
      </c>
      <c r="F654" s="3" t="s">
        <v>586</v>
      </c>
      <c r="G654" s="3">
        <v>5</v>
      </c>
      <c r="H654" s="3">
        <v>50</v>
      </c>
      <c r="I654" s="3">
        <v>74122000</v>
      </c>
    </row>
    <row r="655" spans="1:9" x14ac:dyDescent="0.2">
      <c r="A655" s="1" t="s">
        <v>16</v>
      </c>
      <c r="B655" s="3">
        <v>1047881</v>
      </c>
      <c r="C655" s="1" t="s">
        <v>1058</v>
      </c>
      <c r="D655" s="99">
        <v>10.89</v>
      </c>
      <c r="E655" s="100">
        <v>13.72</v>
      </c>
      <c r="F655" s="3" t="s">
        <v>586</v>
      </c>
      <c r="G655" s="3">
        <v>5</v>
      </c>
      <c r="H655" s="3">
        <v>35</v>
      </c>
      <c r="I655" s="3">
        <v>74122000</v>
      </c>
    </row>
    <row r="656" spans="1:9" x14ac:dyDescent="0.2">
      <c r="A656" s="1" t="s">
        <v>16</v>
      </c>
      <c r="B656" s="3">
        <v>1047882</v>
      </c>
      <c r="C656" s="1" t="s">
        <v>1059</v>
      </c>
      <c r="D656" s="99">
        <v>10.89</v>
      </c>
      <c r="E656" s="100">
        <v>13.72</v>
      </c>
      <c r="F656" s="3" t="s">
        <v>586</v>
      </c>
      <c r="G656" s="3">
        <v>5</v>
      </c>
      <c r="H656" s="3">
        <v>35</v>
      </c>
      <c r="I656" s="3">
        <v>74122000</v>
      </c>
    </row>
    <row r="657" spans="1:9" x14ac:dyDescent="0.2">
      <c r="A657" s="1" t="s">
        <v>16</v>
      </c>
      <c r="B657" s="3">
        <v>1062845</v>
      </c>
      <c r="C657" s="1" t="s">
        <v>238</v>
      </c>
      <c r="D657" s="99">
        <v>7.09</v>
      </c>
      <c r="E657" s="100">
        <v>8.93</v>
      </c>
      <c r="F657" s="3" t="s">
        <v>586</v>
      </c>
      <c r="G657" s="3">
        <v>1</v>
      </c>
      <c r="H657" s="3">
        <v>10</v>
      </c>
      <c r="I657" s="3">
        <v>74122000</v>
      </c>
    </row>
    <row r="658" spans="1:9" x14ac:dyDescent="0.2">
      <c r="A658" s="1" t="s">
        <v>16</v>
      </c>
      <c r="B658" s="3">
        <v>1062846</v>
      </c>
      <c r="C658" s="1" t="s">
        <v>239</v>
      </c>
      <c r="D658" s="99">
        <v>8.14</v>
      </c>
      <c r="E658" s="100">
        <v>10.26</v>
      </c>
      <c r="F658" s="3" t="s">
        <v>586</v>
      </c>
      <c r="G658" s="3">
        <v>1</v>
      </c>
      <c r="H658" s="3">
        <v>10</v>
      </c>
      <c r="I658" s="3">
        <v>74122000</v>
      </c>
    </row>
    <row r="659" spans="1:9" x14ac:dyDescent="0.2">
      <c r="A659" s="1" t="s">
        <v>16</v>
      </c>
      <c r="B659" s="3">
        <v>1062861</v>
      </c>
      <c r="C659" s="1" t="s">
        <v>240</v>
      </c>
      <c r="D659" s="99">
        <v>8.35</v>
      </c>
      <c r="E659" s="100">
        <v>10.52</v>
      </c>
      <c r="F659" s="3" t="s">
        <v>586</v>
      </c>
      <c r="G659" s="3">
        <v>1</v>
      </c>
      <c r="H659" s="3">
        <v>10</v>
      </c>
      <c r="I659" s="3">
        <v>74122000</v>
      </c>
    </row>
    <row r="660" spans="1:9" x14ac:dyDescent="0.2">
      <c r="A660" s="1" t="s">
        <v>16</v>
      </c>
      <c r="B660" s="3">
        <v>1047938</v>
      </c>
      <c r="C660" s="1" t="s">
        <v>241</v>
      </c>
      <c r="D660" s="99">
        <v>3.55</v>
      </c>
      <c r="E660" s="100">
        <v>4.47</v>
      </c>
      <c r="F660" s="3" t="s">
        <v>586</v>
      </c>
      <c r="G660" s="3">
        <v>5</v>
      </c>
      <c r="H660" s="3">
        <v>100</v>
      </c>
      <c r="I660" s="3">
        <v>74122000</v>
      </c>
    </row>
    <row r="661" spans="1:9" x14ac:dyDescent="0.2">
      <c r="A661" s="1" t="s">
        <v>16</v>
      </c>
      <c r="B661" s="3">
        <v>1023040</v>
      </c>
      <c r="C661" s="1" t="s">
        <v>242</v>
      </c>
      <c r="D661" s="99">
        <v>1.55</v>
      </c>
      <c r="E661" s="100">
        <v>1.95</v>
      </c>
      <c r="F661" s="3" t="s">
        <v>586</v>
      </c>
      <c r="G661" s="3">
        <v>5</v>
      </c>
      <c r="H661" s="3">
        <v>100</v>
      </c>
      <c r="I661" s="3">
        <v>74122000</v>
      </c>
    </row>
    <row r="662" spans="1:9" x14ac:dyDescent="0.2">
      <c r="A662" s="1" t="s">
        <v>16</v>
      </c>
      <c r="B662" s="3">
        <v>1023041</v>
      </c>
      <c r="C662" s="1" t="s">
        <v>243</v>
      </c>
      <c r="D662" s="99">
        <v>3.94</v>
      </c>
      <c r="E662" s="100">
        <v>4.96</v>
      </c>
      <c r="F662" s="3" t="s">
        <v>586</v>
      </c>
      <c r="G662" s="3">
        <v>5</v>
      </c>
      <c r="H662" s="3">
        <v>100</v>
      </c>
      <c r="I662" s="3">
        <v>74122000</v>
      </c>
    </row>
    <row r="663" spans="1:9" x14ac:dyDescent="0.2">
      <c r="A663" s="1" t="s">
        <v>16</v>
      </c>
      <c r="B663" s="3">
        <v>1047940</v>
      </c>
      <c r="C663" s="1" t="s">
        <v>244</v>
      </c>
      <c r="D663" s="99">
        <v>3.94</v>
      </c>
      <c r="E663" s="100">
        <v>4.96</v>
      </c>
      <c r="F663" s="3" t="s">
        <v>586</v>
      </c>
      <c r="G663" s="3">
        <v>5</v>
      </c>
      <c r="H663" s="3">
        <v>80</v>
      </c>
      <c r="I663" s="3">
        <v>74122000</v>
      </c>
    </row>
    <row r="664" spans="1:9" x14ac:dyDescent="0.2">
      <c r="A664" s="1" t="s">
        <v>16</v>
      </c>
      <c r="B664" s="3">
        <v>1047941</v>
      </c>
      <c r="C664" s="1" t="s">
        <v>245</v>
      </c>
      <c r="D664" s="99">
        <v>3.94</v>
      </c>
      <c r="E664" s="100">
        <v>4.96</v>
      </c>
      <c r="F664" s="3" t="s">
        <v>586</v>
      </c>
      <c r="G664" s="3">
        <v>5</v>
      </c>
      <c r="H664" s="3">
        <v>80</v>
      </c>
      <c r="I664" s="3">
        <v>74122000</v>
      </c>
    </row>
    <row r="665" spans="1:9" x14ac:dyDescent="0.2">
      <c r="A665" s="1" t="s">
        <v>16</v>
      </c>
      <c r="B665" s="3">
        <v>1023042</v>
      </c>
      <c r="C665" s="1" t="s">
        <v>246</v>
      </c>
      <c r="D665" s="99">
        <v>5.0999999999999996</v>
      </c>
      <c r="E665" s="100">
        <v>6.43</v>
      </c>
      <c r="F665" s="3" t="s">
        <v>586</v>
      </c>
      <c r="G665" s="3">
        <v>5</v>
      </c>
      <c r="H665" s="3">
        <v>40</v>
      </c>
      <c r="I665" s="3">
        <v>74122000</v>
      </c>
    </row>
    <row r="666" spans="1:9" x14ac:dyDescent="0.2">
      <c r="A666" s="1" t="s">
        <v>16</v>
      </c>
      <c r="B666" s="3">
        <v>1047942</v>
      </c>
      <c r="C666" s="1" t="s">
        <v>247</v>
      </c>
      <c r="D666" s="99">
        <v>5.0999999999999996</v>
      </c>
      <c r="E666" s="100">
        <v>6.43</v>
      </c>
      <c r="F666" s="3" t="s">
        <v>586</v>
      </c>
      <c r="G666" s="3">
        <v>5</v>
      </c>
      <c r="H666" s="3">
        <v>60</v>
      </c>
      <c r="I666" s="3">
        <v>74122000</v>
      </c>
    </row>
    <row r="667" spans="1:9" x14ac:dyDescent="0.2">
      <c r="A667" s="1" t="s">
        <v>16</v>
      </c>
      <c r="B667" s="3">
        <v>1047943</v>
      </c>
      <c r="C667" s="1" t="s">
        <v>248</v>
      </c>
      <c r="D667" s="99">
        <v>28.32</v>
      </c>
      <c r="E667" s="100">
        <v>35.68</v>
      </c>
      <c r="F667" s="3" t="s">
        <v>586</v>
      </c>
      <c r="G667" s="3">
        <v>1</v>
      </c>
      <c r="H667" s="3">
        <v>20</v>
      </c>
      <c r="I667" s="3">
        <v>74122000</v>
      </c>
    </row>
    <row r="668" spans="1:9" x14ac:dyDescent="0.2">
      <c r="A668" s="1" t="s">
        <v>16</v>
      </c>
      <c r="B668" s="3">
        <v>1084671</v>
      </c>
      <c r="C668" s="1" t="s">
        <v>249</v>
      </c>
      <c r="D668" s="99">
        <v>0.78</v>
      </c>
      <c r="E668" s="100">
        <v>0.98</v>
      </c>
      <c r="F668" s="3" t="s">
        <v>586</v>
      </c>
      <c r="G668" s="3">
        <v>20</v>
      </c>
      <c r="H668" s="3">
        <v>200</v>
      </c>
      <c r="I668" s="3">
        <v>39174000</v>
      </c>
    </row>
    <row r="669" spans="1:9" x14ac:dyDescent="0.2">
      <c r="A669" s="1" t="s">
        <v>16</v>
      </c>
      <c r="B669" s="3">
        <v>1038419</v>
      </c>
      <c r="C669" s="1" t="s">
        <v>250</v>
      </c>
      <c r="D669" s="99">
        <v>12.34</v>
      </c>
      <c r="E669" s="100">
        <v>15.55</v>
      </c>
      <c r="F669" s="3" t="s">
        <v>586</v>
      </c>
      <c r="G669" s="3">
        <v>1</v>
      </c>
      <c r="H669" s="3">
        <v>10</v>
      </c>
      <c r="I669" s="3">
        <v>84818079</v>
      </c>
    </row>
    <row r="670" spans="1:9" x14ac:dyDescent="0.2">
      <c r="A670" s="1" t="s">
        <v>16</v>
      </c>
      <c r="B670" s="3">
        <v>1038420</v>
      </c>
      <c r="C670" s="1" t="s">
        <v>251</v>
      </c>
      <c r="D670" s="99">
        <v>14.8</v>
      </c>
      <c r="E670" s="100">
        <v>18.649999999999999</v>
      </c>
      <c r="F670" s="3" t="s">
        <v>586</v>
      </c>
      <c r="G670" s="3">
        <v>1</v>
      </c>
      <c r="H670" s="3">
        <v>10</v>
      </c>
      <c r="I670" s="3">
        <v>84818079</v>
      </c>
    </row>
    <row r="671" spans="1:9" x14ac:dyDescent="0.2">
      <c r="A671" s="1" t="s">
        <v>16</v>
      </c>
      <c r="B671" s="3">
        <v>1038421</v>
      </c>
      <c r="C671" s="1" t="s">
        <v>252</v>
      </c>
      <c r="D671" s="99">
        <v>17.27</v>
      </c>
      <c r="E671" s="100">
        <v>21.76</v>
      </c>
      <c r="F671" s="3" t="s">
        <v>586</v>
      </c>
      <c r="G671" s="3">
        <v>1</v>
      </c>
      <c r="H671" s="3">
        <v>10</v>
      </c>
      <c r="I671" s="3">
        <v>84818079</v>
      </c>
    </row>
    <row r="672" spans="1:9" x14ac:dyDescent="0.2">
      <c r="A672" s="1" t="s">
        <v>6</v>
      </c>
      <c r="B672" s="3">
        <v>1023161</v>
      </c>
      <c r="C672" s="1" t="s">
        <v>1060</v>
      </c>
      <c r="D672" s="99">
        <v>7.41</v>
      </c>
      <c r="E672" s="100">
        <v>9.34</v>
      </c>
      <c r="F672" s="3" t="s">
        <v>586</v>
      </c>
      <c r="G672" s="3">
        <v>10</v>
      </c>
      <c r="H672" s="3">
        <v>10</v>
      </c>
      <c r="I672" s="3">
        <v>84819000</v>
      </c>
    </row>
    <row r="673" spans="1:9" x14ac:dyDescent="0.2">
      <c r="A673" s="1" t="s">
        <v>6</v>
      </c>
      <c r="B673" s="3">
        <v>1023162</v>
      </c>
      <c r="C673" s="1" t="s">
        <v>1061</v>
      </c>
      <c r="D673" s="99">
        <v>7.41</v>
      </c>
      <c r="E673" s="100">
        <v>9.34</v>
      </c>
      <c r="F673" s="3" t="s">
        <v>586</v>
      </c>
      <c r="G673" s="3">
        <v>1</v>
      </c>
      <c r="H673" s="3">
        <v>10</v>
      </c>
      <c r="I673" s="3">
        <v>84819000</v>
      </c>
    </row>
    <row r="674" spans="1:9" x14ac:dyDescent="0.2">
      <c r="A674" s="1" t="s">
        <v>7</v>
      </c>
      <c r="B674" s="3">
        <v>1059820</v>
      </c>
      <c r="C674" s="1" t="s">
        <v>1062</v>
      </c>
      <c r="D674" s="99">
        <v>31.08</v>
      </c>
      <c r="E674" s="100">
        <v>39.159999999999997</v>
      </c>
      <c r="F674" s="3" t="s">
        <v>586</v>
      </c>
      <c r="G674" s="3">
        <v>1</v>
      </c>
      <c r="H674" s="3">
        <v>5</v>
      </c>
      <c r="I674" s="3">
        <v>74122000</v>
      </c>
    </row>
    <row r="675" spans="1:9" x14ac:dyDescent="0.2">
      <c r="A675" s="1" t="s">
        <v>7</v>
      </c>
      <c r="B675" s="3">
        <v>1059821</v>
      </c>
      <c r="C675" s="1" t="s">
        <v>1063</v>
      </c>
      <c r="D675" s="99">
        <v>42.82</v>
      </c>
      <c r="E675" s="100">
        <v>53.95</v>
      </c>
      <c r="F675" s="3" t="s">
        <v>586</v>
      </c>
      <c r="G675" s="3">
        <v>1</v>
      </c>
      <c r="H675" s="3">
        <v>5</v>
      </c>
      <c r="I675" s="3">
        <v>74122000</v>
      </c>
    </row>
    <row r="676" spans="1:9" x14ac:dyDescent="0.2">
      <c r="A676" s="1" t="s">
        <v>7</v>
      </c>
      <c r="B676" s="3">
        <v>1059822</v>
      </c>
      <c r="C676" s="1" t="s">
        <v>1064</v>
      </c>
      <c r="D676" s="99">
        <v>7.21</v>
      </c>
      <c r="E676" s="100">
        <v>9.08</v>
      </c>
      <c r="F676" s="3" t="s">
        <v>586</v>
      </c>
      <c r="G676" s="3">
        <v>5</v>
      </c>
      <c r="H676" s="3">
        <v>40</v>
      </c>
      <c r="I676" s="3">
        <v>74122000</v>
      </c>
    </row>
    <row r="677" spans="1:9" x14ac:dyDescent="0.2">
      <c r="A677" s="1" t="s">
        <v>7</v>
      </c>
      <c r="B677" s="3">
        <v>1059823</v>
      </c>
      <c r="C677" s="1" t="s">
        <v>1065</v>
      </c>
      <c r="D677" s="99">
        <v>7.21</v>
      </c>
      <c r="E677" s="100">
        <v>9.08</v>
      </c>
      <c r="F677" s="3" t="s">
        <v>586</v>
      </c>
      <c r="G677" s="3">
        <v>5</v>
      </c>
      <c r="H677" s="3">
        <v>40</v>
      </c>
      <c r="I677" s="3">
        <v>74122000</v>
      </c>
    </row>
    <row r="678" spans="1:9" x14ac:dyDescent="0.2">
      <c r="A678" s="1" t="s">
        <v>7</v>
      </c>
      <c r="B678" s="3">
        <v>1023034</v>
      </c>
      <c r="C678" s="1" t="s">
        <v>1349</v>
      </c>
      <c r="D678" s="99">
        <v>4.93</v>
      </c>
      <c r="E678" s="100">
        <v>6.21</v>
      </c>
      <c r="F678" s="3" t="s">
        <v>586</v>
      </c>
      <c r="G678" s="3">
        <v>5</v>
      </c>
      <c r="H678" s="3">
        <v>40</v>
      </c>
      <c r="I678" s="3">
        <v>74122000</v>
      </c>
    </row>
    <row r="679" spans="1:9" x14ac:dyDescent="0.2">
      <c r="A679" s="1" t="s">
        <v>7</v>
      </c>
      <c r="B679" s="3">
        <v>1023035</v>
      </c>
      <c r="C679" s="1" t="s">
        <v>1350</v>
      </c>
      <c r="D679" s="99">
        <v>5.43</v>
      </c>
      <c r="E679" s="100">
        <v>6.84</v>
      </c>
      <c r="F679" s="3" t="s">
        <v>586</v>
      </c>
      <c r="G679" s="3">
        <v>5</v>
      </c>
      <c r="H679" s="3">
        <v>40</v>
      </c>
      <c r="I679" s="3">
        <v>74122000</v>
      </c>
    </row>
    <row r="680" spans="1:9" x14ac:dyDescent="0.2">
      <c r="A680" s="1" t="s">
        <v>7</v>
      </c>
      <c r="B680" s="3">
        <v>1047935</v>
      </c>
      <c r="C680" s="1" t="s">
        <v>1066</v>
      </c>
      <c r="D680" s="99">
        <v>8.7100000000000009</v>
      </c>
      <c r="E680" s="100">
        <v>10.97</v>
      </c>
      <c r="F680" s="3" t="s">
        <v>586</v>
      </c>
      <c r="G680" s="3">
        <v>40</v>
      </c>
      <c r="H680" s="3" t="s">
        <v>0</v>
      </c>
      <c r="I680" s="3">
        <v>74122000</v>
      </c>
    </row>
    <row r="681" spans="1:9" x14ac:dyDescent="0.2">
      <c r="A681" s="1" t="s">
        <v>7</v>
      </c>
      <c r="B681" s="3">
        <v>1038470</v>
      </c>
      <c r="C681" s="1" t="s">
        <v>253</v>
      </c>
      <c r="D681" s="99">
        <v>1.3</v>
      </c>
      <c r="E681" s="100">
        <v>1.64</v>
      </c>
      <c r="F681" s="3" t="s">
        <v>586</v>
      </c>
      <c r="G681" s="3">
        <v>10</v>
      </c>
      <c r="H681" s="3">
        <v>200</v>
      </c>
      <c r="I681" s="3">
        <v>39269097</v>
      </c>
    </row>
    <row r="682" spans="1:9" x14ac:dyDescent="0.2">
      <c r="A682" s="1" t="s">
        <v>8</v>
      </c>
      <c r="B682" s="3">
        <v>1023045</v>
      </c>
      <c r="C682" s="1" t="s">
        <v>1351</v>
      </c>
      <c r="D682" s="99">
        <v>9.27</v>
      </c>
      <c r="E682" s="100">
        <v>11.68</v>
      </c>
      <c r="F682" s="3" t="s">
        <v>586</v>
      </c>
      <c r="G682" s="3">
        <v>2</v>
      </c>
      <c r="H682" s="3">
        <v>40</v>
      </c>
      <c r="I682" s="3">
        <v>74122000</v>
      </c>
    </row>
    <row r="683" spans="1:9" x14ac:dyDescent="0.2">
      <c r="A683" s="1" t="s">
        <v>8</v>
      </c>
      <c r="B683" s="3">
        <v>1023047</v>
      </c>
      <c r="C683" s="1" t="s">
        <v>1352</v>
      </c>
      <c r="D683" s="99">
        <v>21.03</v>
      </c>
      <c r="E683" s="100">
        <v>26.5</v>
      </c>
      <c r="F683" s="3" t="s">
        <v>586</v>
      </c>
      <c r="G683" s="3">
        <v>2</v>
      </c>
      <c r="H683" s="3">
        <v>20</v>
      </c>
      <c r="I683" s="3">
        <v>74122000</v>
      </c>
    </row>
    <row r="684" spans="1:9" x14ac:dyDescent="0.2">
      <c r="A684" s="1" t="s">
        <v>8</v>
      </c>
      <c r="B684" s="3">
        <v>1023046</v>
      </c>
      <c r="C684" s="1" t="s">
        <v>1353</v>
      </c>
      <c r="D684" s="99">
        <v>10.61</v>
      </c>
      <c r="E684" s="100">
        <v>13.37</v>
      </c>
      <c r="F684" s="3" t="s">
        <v>586</v>
      </c>
      <c r="G684" s="3">
        <v>2</v>
      </c>
      <c r="H684" s="3">
        <v>30</v>
      </c>
      <c r="I684" s="3">
        <v>74122000</v>
      </c>
    </row>
    <row r="685" spans="1:9" x14ac:dyDescent="0.2">
      <c r="A685" s="1" t="s">
        <v>8</v>
      </c>
      <c r="B685" s="3">
        <v>1023049</v>
      </c>
      <c r="C685" s="1" t="s">
        <v>1354</v>
      </c>
      <c r="D685" s="99">
        <v>12.45</v>
      </c>
      <c r="E685" s="100">
        <v>15.69</v>
      </c>
      <c r="F685" s="3" t="s">
        <v>586</v>
      </c>
      <c r="G685" s="3">
        <v>2</v>
      </c>
      <c r="H685" s="3">
        <v>30</v>
      </c>
      <c r="I685" s="3">
        <v>74122000</v>
      </c>
    </row>
    <row r="686" spans="1:9" x14ac:dyDescent="0.2">
      <c r="A686" s="1" t="s">
        <v>8</v>
      </c>
      <c r="B686" s="3">
        <v>1023050</v>
      </c>
      <c r="C686" s="1" t="s">
        <v>1355</v>
      </c>
      <c r="D686" s="99">
        <v>12.45</v>
      </c>
      <c r="E686" s="100">
        <v>15.69</v>
      </c>
      <c r="F686" s="3" t="s">
        <v>586</v>
      </c>
      <c r="G686" s="3">
        <v>2</v>
      </c>
      <c r="H686" s="3">
        <v>30</v>
      </c>
      <c r="I686" s="3">
        <v>74122000</v>
      </c>
    </row>
    <row r="687" spans="1:9" x14ac:dyDescent="0.2">
      <c r="A687" s="1" t="s">
        <v>12</v>
      </c>
      <c r="B687" s="3">
        <v>1047999</v>
      </c>
      <c r="C687" s="1" t="s">
        <v>1356</v>
      </c>
      <c r="D687" s="99">
        <v>9.8699999999999992</v>
      </c>
      <c r="E687" s="100">
        <v>12.44</v>
      </c>
      <c r="F687" s="3" t="s">
        <v>586</v>
      </c>
      <c r="G687" s="3">
        <v>1</v>
      </c>
      <c r="H687" s="3">
        <v>10</v>
      </c>
      <c r="I687" s="3">
        <v>39174000</v>
      </c>
    </row>
    <row r="688" spans="1:9" x14ac:dyDescent="0.2">
      <c r="A688" s="1" t="s">
        <v>12</v>
      </c>
      <c r="B688" s="3">
        <v>1048000</v>
      </c>
      <c r="C688" s="1" t="s">
        <v>1357</v>
      </c>
      <c r="D688" s="99">
        <v>12.34</v>
      </c>
      <c r="E688" s="100">
        <v>15.55</v>
      </c>
      <c r="F688" s="3" t="s">
        <v>586</v>
      </c>
      <c r="G688" s="3">
        <v>1</v>
      </c>
      <c r="H688" s="3">
        <v>8</v>
      </c>
      <c r="I688" s="3">
        <v>39174000</v>
      </c>
    </row>
    <row r="689" spans="1:9" x14ac:dyDescent="0.2">
      <c r="A689" s="1" t="s">
        <v>12</v>
      </c>
      <c r="B689" s="3">
        <v>1048001</v>
      </c>
      <c r="C689" s="1" t="s">
        <v>1358</v>
      </c>
      <c r="D689" s="99">
        <v>17.27</v>
      </c>
      <c r="E689" s="100">
        <v>21.76</v>
      </c>
      <c r="F689" s="3" t="s">
        <v>586</v>
      </c>
      <c r="G689" s="3">
        <v>1</v>
      </c>
      <c r="H689" s="3">
        <v>6</v>
      </c>
      <c r="I689" s="3">
        <v>39174000</v>
      </c>
    </row>
    <row r="690" spans="1:9" x14ac:dyDescent="0.2">
      <c r="A690" s="1" t="s">
        <v>12</v>
      </c>
      <c r="B690" s="3">
        <v>1047997</v>
      </c>
      <c r="C690" s="1" t="s">
        <v>1359</v>
      </c>
      <c r="D690" s="99">
        <v>9.8699999999999992</v>
      </c>
      <c r="E690" s="100">
        <v>12.44</v>
      </c>
      <c r="F690" s="3" t="s">
        <v>586</v>
      </c>
      <c r="G690" s="3">
        <v>1</v>
      </c>
      <c r="H690" s="3">
        <v>20</v>
      </c>
      <c r="I690" s="3">
        <v>39174000</v>
      </c>
    </row>
    <row r="691" spans="1:9" x14ac:dyDescent="0.2">
      <c r="A691" s="1" t="s">
        <v>12</v>
      </c>
      <c r="B691" s="3">
        <v>1047998</v>
      </c>
      <c r="C691" s="1" t="s">
        <v>1360</v>
      </c>
      <c r="D691" s="99">
        <v>10.36</v>
      </c>
      <c r="E691" s="100">
        <v>13.05</v>
      </c>
      <c r="F691" s="3" t="s">
        <v>586</v>
      </c>
      <c r="G691" s="3">
        <v>1</v>
      </c>
      <c r="H691" s="3">
        <v>20</v>
      </c>
      <c r="I691" s="3">
        <v>39174000</v>
      </c>
    </row>
    <row r="692" spans="1:9" x14ac:dyDescent="0.2">
      <c r="A692" s="1" t="s">
        <v>12</v>
      </c>
      <c r="B692" s="3">
        <v>1048002</v>
      </c>
      <c r="C692" s="1" t="s">
        <v>1067</v>
      </c>
      <c r="D692" s="99">
        <v>8.14</v>
      </c>
      <c r="E692" s="100">
        <v>10.26</v>
      </c>
      <c r="F692" s="3" t="s">
        <v>586</v>
      </c>
      <c r="G692" s="3">
        <v>1</v>
      </c>
      <c r="H692" s="3">
        <v>20</v>
      </c>
      <c r="I692" s="3">
        <v>39174000</v>
      </c>
    </row>
    <row r="693" spans="1:9" x14ac:dyDescent="0.2">
      <c r="A693" s="1" t="s">
        <v>12</v>
      </c>
      <c r="B693" s="3">
        <v>1048003</v>
      </c>
      <c r="C693" s="1" t="s">
        <v>1068</v>
      </c>
      <c r="D693" s="99">
        <v>8.39</v>
      </c>
      <c r="E693" s="100">
        <v>10.57</v>
      </c>
      <c r="F693" s="3" t="s">
        <v>586</v>
      </c>
      <c r="G693" s="3">
        <v>1</v>
      </c>
      <c r="H693" s="3">
        <v>20</v>
      </c>
      <c r="I693" s="3">
        <v>39174000</v>
      </c>
    </row>
    <row r="694" spans="1:9" x14ac:dyDescent="0.2">
      <c r="A694" s="1" t="s">
        <v>12</v>
      </c>
      <c r="B694" s="3">
        <v>1048004</v>
      </c>
      <c r="C694" s="1" t="s">
        <v>1069</v>
      </c>
      <c r="D694" s="99">
        <v>4.93</v>
      </c>
      <c r="E694" s="100">
        <v>6.21</v>
      </c>
      <c r="F694" s="3" t="s">
        <v>586</v>
      </c>
      <c r="G694" s="3">
        <v>1</v>
      </c>
      <c r="H694" s="3">
        <v>20</v>
      </c>
      <c r="I694" s="3">
        <v>39174000</v>
      </c>
    </row>
    <row r="695" spans="1:9" x14ac:dyDescent="0.2">
      <c r="A695" s="1" t="s">
        <v>12</v>
      </c>
      <c r="B695" s="3">
        <v>1048005</v>
      </c>
      <c r="C695" s="1" t="s">
        <v>1070</v>
      </c>
      <c r="D695" s="99">
        <v>16.34</v>
      </c>
      <c r="E695" s="100">
        <v>20.59</v>
      </c>
      <c r="F695" s="3" t="s">
        <v>586</v>
      </c>
      <c r="G695" s="3">
        <v>1</v>
      </c>
      <c r="H695" s="3">
        <v>20</v>
      </c>
      <c r="I695" s="3">
        <v>39174000</v>
      </c>
    </row>
    <row r="696" spans="1:9" x14ac:dyDescent="0.2">
      <c r="A696" s="1" t="s">
        <v>12</v>
      </c>
      <c r="B696" s="3">
        <v>1092021</v>
      </c>
      <c r="C696" s="1" t="s">
        <v>1071</v>
      </c>
      <c r="D696" s="99">
        <v>12.03</v>
      </c>
      <c r="E696" s="100">
        <v>15.16</v>
      </c>
      <c r="F696" s="3" t="s">
        <v>1458</v>
      </c>
      <c r="G696" s="3">
        <v>1</v>
      </c>
      <c r="H696" s="3">
        <v>50</v>
      </c>
      <c r="I696" s="3">
        <v>39269097</v>
      </c>
    </row>
    <row r="697" spans="1:9" x14ac:dyDescent="0.2">
      <c r="A697" s="1" t="s">
        <v>12</v>
      </c>
      <c r="B697" s="3">
        <v>1087375</v>
      </c>
      <c r="C697" s="1" t="s">
        <v>1072</v>
      </c>
      <c r="D697" s="99">
        <v>8.11</v>
      </c>
      <c r="E697" s="100">
        <v>10.220000000000001</v>
      </c>
      <c r="F697" s="3" t="s">
        <v>1458</v>
      </c>
      <c r="G697" s="3">
        <v>1</v>
      </c>
      <c r="H697" s="3">
        <v>20</v>
      </c>
      <c r="I697" s="3">
        <v>39269097</v>
      </c>
    </row>
    <row r="698" spans="1:9" x14ac:dyDescent="0.2">
      <c r="A698" s="1" t="s">
        <v>12</v>
      </c>
      <c r="B698" s="3">
        <v>1001337</v>
      </c>
      <c r="C698" s="1" t="s">
        <v>1073</v>
      </c>
      <c r="D698" s="99">
        <v>1.73</v>
      </c>
      <c r="E698" s="100">
        <v>2.1800000000000002</v>
      </c>
      <c r="F698" s="3" t="s">
        <v>586</v>
      </c>
      <c r="G698" s="3">
        <v>10</v>
      </c>
      <c r="H698" s="3">
        <v>250</v>
      </c>
      <c r="I698" s="3">
        <v>74122000</v>
      </c>
    </row>
    <row r="699" spans="1:9" x14ac:dyDescent="0.2">
      <c r="A699" s="1" t="s">
        <v>15</v>
      </c>
      <c r="B699" s="3">
        <v>1057441</v>
      </c>
      <c r="C699" s="1" t="s">
        <v>1074</v>
      </c>
      <c r="D699" s="99">
        <v>4.79</v>
      </c>
      <c r="E699" s="100">
        <v>6.04</v>
      </c>
      <c r="F699" s="3" t="s">
        <v>586</v>
      </c>
      <c r="G699" s="3">
        <v>10</v>
      </c>
      <c r="H699" s="3">
        <v>100</v>
      </c>
      <c r="I699" s="3">
        <v>74122000</v>
      </c>
    </row>
    <row r="700" spans="1:9" x14ac:dyDescent="0.2">
      <c r="A700" s="1" t="s">
        <v>15</v>
      </c>
      <c r="B700" s="3">
        <v>1045542</v>
      </c>
      <c r="C700" s="1" t="s">
        <v>1075</v>
      </c>
      <c r="D700" s="99">
        <v>5.03</v>
      </c>
      <c r="E700" s="100">
        <v>6.34</v>
      </c>
      <c r="F700" s="3" t="s">
        <v>1458</v>
      </c>
      <c r="G700" s="3">
        <v>10</v>
      </c>
      <c r="H700" s="3">
        <v>100</v>
      </c>
      <c r="I700" s="3">
        <v>74122000</v>
      </c>
    </row>
    <row r="701" spans="1:9" x14ac:dyDescent="0.2">
      <c r="A701" s="1" t="s">
        <v>15</v>
      </c>
      <c r="B701" s="3">
        <v>1057442</v>
      </c>
      <c r="C701" s="1" t="s">
        <v>1076</v>
      </c>
      <c r="D701" s="99">
        <v>6.03</v>
      </c>
      <c r="E701" s="100">
        <v>7.6</v>
      </c>
      <c r="F701" s="3" t="s">
        <v>586</v>
      </c>
      <c r="G701" s="3">
        <v>10</v>
      </c>
      <c r="H701" s="3">
        <v>100</v>
      </c>
      <c r="I701" s="3">
        <v>74122000</v>
      </c>
    </row>
    <row r="702" spans="1:9" x14ac:dyDescent="0.2">
      <c r="A702" s="1" t="s">
        <v>15</v>
      </c>
      <c r="B702" s="3">
        <v>1045543</v>
      </c>
      <c r="C702" s="1" t="s">
        <v>1077</v>
      </c>
      <c r="D702" s="99">
        <v>6.27</v>
      </c>
      <c r="E702" s="100">
        <v>7.9</v>
      </c>
      <c r="F702" s="3" t="s">
        <v>1458</v>
      </c>
      <c r="G702" s="3">
        <v>10</v>
      </c>
      <c r="H702" s="3">
        <v>100</v>
      </c>
      <c r="I702" s="3">
        <v>74122000</v>
      </c>
    </row>
    <row r="703" spans="1:9" x14ac:dyDescent="0.2">
      <c r="A703" s="1" t="s">
        <v>10</v>
      </c>
      <c r="B703" s="3">
        <v>1047021</v>
      </c>
      <c r="C703" s="1" t="s">
        <v>254</v>
      </c>
      <c r="D703" s="99">
        <v>23.2</v>
      </c>
      <c r="E703" s="100">
        <v>29.23</v>
      </c>
      <c r="F703" s="3" t="s">
        <v>586</v>
      </c>
      <c r="G703" s="3">
        <v>1</v>
      </c>
      <c r="H703" s="3" t="s">
        <v>0</v>
      </c>
      <c r="I703" s="3">
        <v>74122000</v>
      </c>
    </row>
    <row r="704" spans="1:9" x14ac:dyDescent="0.2">
      <c r="A704" s="1" t="s">
        <v>10</v>
      </c>
      <c r="B704" s="3">
        <v>1047022</v>
      </c>
      <c r="C704" s="1" t="s">
        <v>255</v>
      </c>
      <c r="D704" s="99">
        <v>33.56</v>
      </c>
      <c r="E704" s="100">
        <v>42.29</v>
      </c>
      <c r="F704" s="3" t="s">
        <v>586</v>
      </c>
      <c r="G704" s="3">
        <v>1</v>
      </c>
      <c r="H704" s="3" t="s">
        <v>0</v>
      </c>
      <c r="I704" s="3">
        <v>74122000</v>
      </c>
    </row>
    <row r="705" spans="1:9" x14ac:dyDescent="0.2">
      <c r="A705" s="1" t="s">
        <v>10</v>
      </c>
      <c r="B705" s="3">
        <v>1047023</v>
      </c>
      <c r="C705" s="1" t="s">
        <v>256</v>
      </c>
      <c r="D705" s="99">
        <v>33.979999999999997</v>
      </c>
      <c r="E705" s="100">
        <v>42.81</v>
      </c>
      <c r="F705" s="3" t="s">
        <v>586</v>
      </c>
      <c r="G705" s="3">
        <v>1</v>
      </c>
      <c r="H705" s="3" t="s">
        <v>0</v>
      </c>
      <c r="I705" s="3">
        <v>74122000</v>
      </c>
    </row>
    <row r="706" spans="1:9" x14ac:dyDescent="0.2">
      <c r="A706" s="1" t="s">
        <v>10</v>
      </c>
      <c r="B706" s="3">
        <v>1047024</v>
      </c>
      <c r="C706" s="1" t="s">
        <v>257</v>
      </c>
      <c r="D706" s="99">
        <v>41.73</v>
      </c>
      <c r="E706" s="100">
        <v>52.58</v>
      </c>
      <c r="F706" s="3" t="s">
        <v>586</v>
      </c>
      <c r="G706" s="3">
        <v>1</v>
      </c>
      <c r="H706" s="3" t="s">
        <v>0</v>
      </c>
      <c r="I706" s="3">
        <v>74122000</v>
      </c>
    </row>
    <row r="707" spans="1:9" x14ac:dyDescent="0.2">
      <c r="A707" s="1" t="s">
        <v>10</v>
      </c>
      <c r="B707" s="3">
        <v>1047026</v>
      </c>
      <c r="C707" s="1" t="s">
        <v>258</v>
      </c>
      <c r="D707" s="99">
        <v>42.59</v>
      </c>
      <c r="E707" s="100">
        <v>53.66</v>
      </c>
      <c r="F707" s="3" t="s">
        <v>586</v>
      </c>
      <c r="G707" s="3">
        <v>1</v>
      </c>
      <c r="H707" s="3" t="s">
        <v>0</v>
      </c>
      <c r="I707" s="3">
        <v>74122000</v>
      </c>
    </row>
    <row r="708" spans="1:9" x14ac:dyDescent="0.2">
      <c r="A708" s="1" t="s">
        <v>10</v>
      </c>
      <c r="B708" s="3">
        <v>1085079</v>
      </c>
      <c r="C708" s="1" t="s">
        <v>259</v>
      </c>
      <c r="D708" s="99">
        <v>105.52</v>
      </c>
      <c r="E708" s="100">
        <v>132.96</v>
      </c>
      <c r="F708" s="3" t="s">
        <v>586</v>
      </c>
      <c r="G708" s="3">
        <v>1</v>
      </c>
      <c r="H708" s="3">
        <v>6</v>
      </c>
      <c r="I708" s="3">
        <v>74122000</v>
      </c>
    </row>
    <row r="709" spans="1:9" x14ac:dyDescent="0.2">
      <c r="A709" s="1" t="s">
        <v>20</v>
      </c>
      <c r="B709" s="3">
        <v>1047013</v>
      </c>
      <c r="C709" s="1" t="s">
        <v>260</v>
      </c>
      <c r="D709" s="99">
        <v>87.04</v>
      </c>
      <c r="E709" s="100">
        <v>109.67</v>
      </c>
      <c r="F709" s="3" t="s">
        <v>586</v>
      </c>
      <c r="G709" s="3">
        <v>1</v>
      </c>
      <c r="H709" s="3" t="s">
        <v>0</v>
      </c>
      <c r="I709" s="3">
        <v>74122000</v>
      </c>
    </row>
    <row r="710" spans="1:9" x14ac:dyDescent="0.2">
      <c r="A710" s="1" t="s">
        <v>20</v>
      </c>
      <c r="B710" s="3">
        <v>1047014</v>
      </c>
      <c r="C710" s="1" t="s">
        <v>261</v>
      </c>
      <c r="D710" s="99">
        <v>135.07</v>
      </c>
      <c r="E710" s="100">
        <v>170.19</v>
      </c>
      <c r="F710" s="3" t="s">
        <v>586</v>
      </c>
      <c r="G710" s="3">
        <v>1</v>
      </c>
      <c r="H710" s="3" t="s">
        <v>0</v>
      </c>
      <c r="I710" s="3">
        <v>74122000</v>
      </c>
    </row>
    <row r="711" spans="1:9" x14ac:dyDescent="0.2">
      <c r="A711" s="1" t="s">
        <v>20</v>
      </c>
      <c r="B711" s="3">
        <v>1047015</v>
      </c>
      <c r="C711" s="1" t="s">
        <v>262</v>
      </c>
      <c r="D711" s="99">
        <v>173.34</v>
      </c>
      <c r="E711" s="100">
        <v>218.41</v>
      </c>
      <c r="F711" s="3" t="s">
        <v>586</v>
      </c>
      <c r="G711" s="3">
        <v>1</v>
      </c>
      <c r="H711" s="3" t="s">
        <v>0</v>
      </c>
      <c r="I711" s="3">
        <v>74122000</v>
      </c>
    </row>
    <row r="712" spans="1:9" x14ac:dyDescent="0.2">
      <c r="A712" s="1" t="s">
        <v>20</v>
      </c>
      <c r="B712" s="3">
        <v>1047016</v>
      </c>
      <c r="C712" s="1" t="s">
        <v>263</v>
      </c>
      <c r="D712" s="99">
        <v>211.85</v>
      </c>
      <c r="E712" s="100">
        <v>266.93</v>
      </c>
      <c r="F712" s="3" t="s">
        <v>586</v>
      </c>
      <c r="G712" s="3">
        <v>1</v>
      </c>
      <c r="H712" s="3" t="s">
        <v>0</v>
      </c>
      <c r="I712" s="3">
        <v>74122000</v>
      </c>
    </row>
    <row r="713" spans="1:9" x14ac:dyDescent="0.2">
      <c r="A713" s="1" t="s">
        <v>20</v>
      </c>
      <c r="B713" s="3">
        <v>1047017</v>
      </c>
      <c r="C713" s="1" t="s">
        <v>264</v>
      </c>
      <c r="D713" s="99">
        <v>87.99</v>
      </c>
      <c r="E713" s="100">
        <v>110.87</v>
      </c>
      <c r="F713" s="3" t="s">
        <v>586</v>
      </c>
      <c r="G713" s="3">
        <v>1</v>
      </c>
      <c r="H713" s="3" t="s">
        <v>0</v>
      </c>
      <c r="I713" s="3">
        <v>74122000</v>
      </c>
    </row>
    <row r="714" spans="1:9" x14ac:dyDescent="0.2">
      <c r="A714" s="1" t="s">
        <v>20</v>
      </c>
      <c r="B714" s="3">
        <v>1047018</v>
      </c>
      <c r="C714" s="1" t="s">
        <v>265</v>
      </c>
      <c r="D714" s="99">
        <v>151.03</v>
      </c>
      <c r="E714" s="100">
        <v>190.3</v>
      </c>
      <c r="F714" s="3" t="s">
        <v>586</v>
      </c>
      <c r="G714" s="3">
        <v>1</v>
      </c>
      <c r="H714" s="3" t="s">
        <v>0</v>
      </c>
      <c r="I714" s="3">
        <v>74122000</v>
      </c>
    </row>
    <row r="715" spans="1:9" x14ac:dyDescent="0.2">
      <c r="A715" s="1" t="s">
        <v>20</v>
      </c>
      <c r="B715" s="3">
        <v>1047019</v>
      </c>
      <c r="C715" s="1" t="s">
        <v>266</v>
      </c>
      <c r="D715" s="99">
        <v>155.57</v>
      </c>
      <c r="E715" s="100">
        <v>196.02</v>
      </c>
      <c r="F715" s="3" t="s">
        <v>586</v>
      </c>
      <c r="G715" s="3">
        <v>1</v>
      </c>
      <c r="H715" s="3" t="s">
        <v>0</v>
      </c>
      <c r="I715" s="3">
        <v>74122000</v>
      </c>
    </row>
    <row r="716" spans="1:9" x14ac:dyDescent="0.2">
      <c r="A716" s="1" t="s">
        <v>20</v>
      </c>
      <c r="B716" s="3">
        <v>1047020</v>
      </c>
      <c r="C716" s="1" t="s">
        <v>267</v>
      </c>
      <c r="D716" s="99">
        <v>210.33</v>
      </c>
      <c r="E716" s="100">
        <v>265.02</v>
      </c>
      <c r="F716" s="3" t="s">
        <v>586</v>
      </c>
      <c r="G716" s="3">
        <v>1</v>
      </c>
      <c r="H716" s="3" t="s">
        <v>0</v>
      </c>
      <c r="I716" s="3">
        <v>74122000</v>
      </c>
    </row>
    <row r="717" spans="1:9" x14ac:dyDescent="0.2">
      <c r="A717" s="1" t="s">
        <v>21</v>
      </c>
      <c r="B717" s="3">
        <v>1005261</v>
      </c>
      <c r="C717" s="1" t="s">
        <v>1361</v>
      </c>
      <c r="D717" s="99">
        <v>18.75</v>
      </c>
      <c r="E717" s="100">
        <v>23.63</v>
      </c>
      <c r="F717" s="3" t="s">
        <v>585</v>
      </c>
      <c r="G717" s="3">
        <v>15.4</v>
      </c>
      <c r="H717" s="3">
        <v>123.2</v>
      </c>
      <c r="I717" s="3">
        <v>39259080</v>
      </c>
    </row>
    <row r="718" spans="1:9" x14ac:dyDescent="0.2">
      <c r="A718" s="1" t="s">
        <v>22</v>
      </c>
      <c r="B718" s="3">
        <v>1005274</v>
      </c>
      <c r="C718" s="1" t="s">
        <v>1362</v>
      </c>
      <c r="D718" s="99">
        <v>2.76</v>
      </c>
      <c r="E718" s="100">
        <v>3.48</v>
      </c>
      <c r="F718" s="3" t="s">
        <v>584</v>
      </c>
      <c r="G718" s="3">
        <v>2.5</v>
      </c>
      <c r="H718" s="3">
        <v>25</v>
      </c>
      <c r="I718" s="3">
        <v>39269097</v>
      </c>
    </row>
    <row r="719" spans="1:9" x14ac:dyDescent="0.2">
      <c r="A719" s="1" t="s">
        <v>21</v>
      </c>
      <c r="B719" s="3">
        <v>1005267</v>
      </c>
      <c r="C719" s="1" t="s">
        <v>1363</v>
      </c>
      <c r="D719" s="99">
        <v>0.85</v>
      </c>
      <c r="E719" s="100">
        <v>1.07</v>
      </c>
      <c r="F719" s="3" t="s">
        <v>584</v>
      </c>
      <c r="G719" s="3">
        <v>20</v>
      </c>
      <c r="H719" s="3">
        <v>200</v>
      </c>
      <c r="I719" s="3">
        <v>39211900</v>
      </c>
    </row>
    <row r="720" spans="1:9" x14ac:dyDescent="0.2">
      <c r="A720" s="1" t="s">
        <v>21</v>
      </c>
      <c r="B720" s="3">
        <v>1085980</v>
      </c>
      <c r="C720" s="1" t="s">
        <v>1364</v>
      </c>
      <c r="D720" s="99">
        <v>6.59</v>
      </c>
      <c r="E720" s="100">
        <v>8.3000000000000007</v>
      </c>
      <c r="F720" s="3" t="s">
        <v>586</v>
      </c>
      <c r="G720" s="3">
        <v>10</v>
      </c>
      <c r="H720" s="3" t="s">
        <v>0</v>
      </c>
      <c r="I720" s="3">
        <v>39259080</v>
      </c>
    </row>
    <row r="721" spans="1:9" x14ac:dyDescent="0.2">
      <c r="A721" s="1" t="s">
        <v>21</v>
      </c>
      <c r="B721" s="3">
        <v>1085981</v>
      </c>
      <c r="C721" s="1" t="s">
        <v>1365</v>
      </c>
      <c r="D721" s="99">
        <v>8.23</v>
      </c>
      <c r="E721" s="100">
        <v>10.37</v>
      </c>
      <c r="F721" s="3" t="s">
        <v>586</v>
      </c>
      <c r="G721" s="3">
        <v>10</v>
      </c>
      <c r="H721" s="3" t="s">
        <v>0</v>
      </c>
      <c r="I721" s="3">
        <v>39259080</v>
      </c>
    </row>
    <row r="722" spans="1:9" x14ac:dyDescent="0.2">
      <c r="A722" s="1" t="s">
        <v>21</v>
      </c>
      <c r="B722" s="3">
        <v>1063288</v>
      </c>
      <c r="C722" s="1" t="s">
        <v>1078</v>
      </c>
      <c r="D722" s="99">
        <v>1.37</v>
      </c>
      <c r="E722" s="100">
        <v>1.73</v>
      </c>
      <c r="F722" s="3" t="s">
        <v>584</v>
      </c>
      <c r="G722" s="3">
        <v>120</v>
      </c>
      <c r="H722" s="3">
        <v>1680</v>
      </c>
      <c r="I722" s="3">
        <v>39173200</v>
      </c>
    </row>
    <row r="723" spans="1:9" x14ac:dyDescent="0.2">
      <c r="A723" s="1" t="s">
        <v>21</v>
      </c>
      <c r="B723" s="3">
        <v>1063289</v>
      </c>
      <c r="C723" s="1" t="s">
        <v>1079</v>
      </c>
      <c r="D723" s="99">
        <v>1.37</v>
      </c>
      <c r="E723" s="100">
        <v>1.73</v>
      </c>
      <c r="F723" s="3" t="s">
        <v>584</v>
      </c>
      <c r="G723" s="3">
        <v>240</v>
      </c>
      <c r="H723" s="3">
        <v>2640</v>
      </c>
      <c r="I723" s="3">
        <v>39173200</v>
      </c>
    </row>
    <row r="724" spans="1:9" x14ac:dyDescent="0.2">
      <c r="A724" s="1" t="s">
        <v>21</v>
      </c>
      <c r="B724" s="3">
        <v>1063381</v>
      </c>
      <c r="C724" s="1" t="s">
        <v>1080</v>
      </c>
      <c r="D724" s="99">
        <v>1.37</v>
      </c>
      <c r="E724" s="100">
        <v>1.73</v>
      </c>
      <c r="F724" s="3" t="s">
        <v>584</v>
      </c>
      <c r="G724" s="3">
        <v>480</v>
      </c>
      <c r="H724" s="3">
        <v>2880</v>
      </c>
      <c r="I724" s="3">
        <v>39173200</v>
      </c>
    </row>
    <row r="725" spans="1:9" x14ac:dyDescent="0.2">
      <c r="A725" s="1" t="s">
        <v>21</v>
      </c>
      <c r="B725" s="3">
        <v>1005269</v>
      </c>
      <c r="C725" s="1" t="s">
        <v>1366</v>
      </c>
      <c r="D725" s="99">
        <v>1.21</v>
      </c>
      <c r="E725" s="100">
        <v>1.52</v>
      </c>
      <c r="F725" s="3" t="s">
        <v>586</v>
      </c>
      <c r="G725" s="3">
        <v>30</v>
      </c>
      <c r="H725" s="3" t="s">
        <v>0</v>
      </c>
      <c r="I725" s="3">
        <v>39211900</v>
      </c>
    </row>
    <row r="726" spans="1:9" x14ac:dyDescent="0.2">
      <c r="A726" s="1" t="s">
        <v>13</v>
      </c>
      <c r="B726" s="3">
        <v>1005266</v>
      </c>
      <c r="C726" s="1" t="s">
        <v>1081</v>
      </c>
      <c r="D726" s="99">
        <v>6.18</v>
      </c>
      <c r="E726" s="100">
        <v>7.79</v>
      </c>
      <c r="F726" s="3" t="s">
        <v>586</v>
      </c>
      <c r="G726" s="3">
        <v>10</v>
      </c>
      <c r="H726" s="3">
        <v>100</v>
      </c>
      <c r="I726" s="3">
        <v>74122000</v>
      </c>
    </row>
    <row r="727" spans="1:9" x14ac:dyDescent="0.2">
      <c r="A727" s="1" t="s">
        <v>21</v>
      </c>
      <c r="B727" s="3">
        <v>1005264</v>
      </c>
      <c r="C727" s="1" t="s">
        <v>268</v>
      </c>
      <c r="D727" s="99">
        <v>3.62</v>
      </c>
      <c r="E727" s="100">
        <v>4.5599999999999996</v>
      </c>
      <c r="F727" s="3" t="s">
        <v>586</v>
      </c>
      <c r="G727" s="3">
        <v>10</v>
      </c>
      <c r="H727" s="3">
        <v>100</v>
      </c>
      <c r="I727" s="3">
        <v>74122000</v>
      </c>
    </row>
    <row r="728" spans="1:9" x14ac:dyDescent="0.2">
      <c r="A728" s="1" t="s">
        <v>21</v>
      </c>
      <c r="B728" s="3">
        <v>1005263</v>
      </c>
      <c r="C728" s="1" t="s">
        <v>269</v>
      </c>
      <c r="D728" s="99">
        <v>1.02</v>
      </c>
      <c r="E728" s="100">
        <v>1.29</v>
      </c>
      <c r="F728" s="3" t="s">
        <v>586</v>
      </c>
      <c r="G728" s="3">
        <v>10</v>
      </c>
      <c r="H728" s="3" t="s">
        <v>0</v>
      </c>
      <c r="I728" s="3">
        <v>39174000</v>
      </c>
    </row>
    <row r="729" spans="1:9" x14ac:dyDescent="0.2">
      <c r="A729" s="1" t="s">
        <v>19</v>
      </c>
      <c r="B729" s="3">
        <v>1005675</v>
      </c>
      <c r="C729" s="1" t="s">
        <v>1082</v>
      </c>
      <c r="D729" s="99">
        <v>43.25</v>
      </c>
      <c r="E729" s="100">
        <v>54.5</v>
      </c>
      <c r="F729" s="3" t="s">
        <v>1458</v>
      </c>
      <c r="G729" s="3">
        <v>1</v>
      </c>
      <c r="H729" s="3">
        <v>50</v>
      </c>
      <c r="I729" s="3">
        <v>74122000</v>
      </c>
    </row>
    <row r="730" spans="1:9" x14ac:dyDescent="0.2">
      <c r="A730" s="1" t="s">
        <v>27</v>
      </c>
      <c r="B730" s="3">
        <v>1005478</v>
      </c>
      <c r="C730" s="1" t="s">
        <v>1367</v>
      </c>
      <c r="D730" s="99">
        <v>16.07</v>
      </c>
      <c r="E730" s="100">
        <v>20.25</v>
      </c>
      <c r="F730" s="3" t="s">
        <v>585</v>
      </c>
      <c r="G730" s="3">
        <v>8.9600000000000009</v>
      </c>
      <c r="H730" s="3">
        <v>53.76</v>
      </c>
      <c r="I730" s="3">
        <v>39259080</v>
      </c>
    </row>
    <row r="731" spans="1:9" x14ac:dyDescent="0.2">
      <c r="A731" s="1" t="s">
        <v>27</v>
      </c>
      <c r="B731" s="3">
        <v>1005477</v>
      </c>
      <c r="C731" s="1" t="s">
        <v>1368</v>
      </c>
      <c r="D731" s="99">
        <v>13.41</v>
      </c>
      <c r="E731" s="100">
        <v>16.899999999999999</v>
      </c>
      <c r="F731" s="3" t="s">
        <v>585</v>
      </c>
      <c r="G731" s="3">
        <v>15.68</v>
      </c>
      <c r="H731" s="3">
        <v>94.08</v>
      </c>
      <c r="I731" s="3">
        <v>39259080</v>
      </c>
    </row>
    <row r="732" spans="1:9" x14ac:dyDescent="0.2">
      <c r="A732" s="1" t="s">
        <v>27</v>
      </c>
      <c r="B732" s="3">
        <v>1005484</v>
      </c>
      <c r="C732" s="1" t="s">
        <v>1369</v>
      </c>
      <c r="D732" s="99">
        <v>1.47</v>
      </c>
      <c r="E732" s="100">
        <v>1.85</v>
      </c>
      <c r="F732" s="3" t="s">
        <v>584</v>
      </c>
      <c r="G732" s="3">
        <v>33.75</v>
      </c>
      <c r="H732" s="3">
        <v>742.5</v>
      </c>
      <c r="I732" s="3">
        <v>39259080</v>
      </c>
    </row>
    <row r="733" spans="1:9" x14ac:dyDescent="0.2">
      <c r="A733" s="1" t="s">
        <v>27</v>
      </c>
      <c r="B733" s="3">
        <v>1005481</v>
      </c>
      <c r="C733" s="1" t="s">
        <v>1370</v>
      </c>
      <c r="D733" s="99">
        <v>2.59</v>
      </c>
      <c r="E733" s="100">
        <v>3.26</v>
      </c>
      <c r="F733" s="3" t="s">
        <v>584</v>
      </c>
      <c r="G733" s="3">
        <v>28</v>
      </c>
      <c r="H733" s="3">
        <v>504</v>
      </c>
      <c r="I733" s="3">
        <v>39259080</v>
      </c>
    </row>
    <row r="734" spans="1:9" x14ac:dyDescent="0.2">
      <c r="A734" s="1" t="s">
        <v>27</v>
      </c>
      <c r="B734" s="3">
        <v>1005480</v>
      </c>
      <c r="C734" s="1" t="s">
        <v>1371</v>
      </c>
      <c r="D734" s="99">
        <v>1.6</v>
      </c>
      <c r="E734" s="100">
        <v>2.02</v>
      </c>
      <c r="F734" s="3" t="s">
        <v>584</v>
      </c>
      <c r="G734" s="3">
        <v>8.4</v>
      </c>
      <c r="H734" s="3">
        <v>268.8</v>
      </c>
      <c r="I734" s="3">
        <v>39259080</v>
      </c>
    </row>
    <row r="735" spans="1:9" x14ac:dyDescent="0.2">
      <c r="A735" s="1" t="s">
        <v>27</v>
      </c>
      <c r="B735" s="3">
        <v>1005479</v>
      </c>
      <c r="C735" s="1" t="s">
        <v>1372</v>
      </c>
      <c r="D735" s="99">
        <v>0.68</v>
      </c>
      <c r="E735" s="100">
        <v>0.86</v>
      </c>
      <c r="F735" s="3" t="s">
        <v>584</v>
      </c>
      <c r="G735" s="3">
        <v>22.4</v>
      </c>
      <c r="H735" s="3">
        <v>716.8</v>
      </c>
      <c r="I735" s="3">
        <v>39259080</v>
      </c>
    </row>
    <row r="736" spans="1:9" x14ac:dyDescent="0.2">
      <c r="A736" s="1" t="s">
        <v>23</v>
      </c>
      <c r="B736" s="3">
        <v>1062044</v>
      </c>
      <c r="C736" s="1" t="s">
        <v>1083</v>
      </c>
      <c r="D736" s="99">
        <v>1.63</v>
      </c>
      <c r="E736" s="100">
        <v>2.0499999999999998</v>
      </c>
      <c r="F736" s="3" t="s">
        <v>584</v>
      </c>
      <c r="G736" s="3">
        <v>120</v>
      </c>
      <c r="H736" s="3">
        <v>1080</v>
      </c>
      <c r="I736" s="3">
        <v>39173200</v>
      </c>
    </row>
    <row r="737" spans="1:9" x14ac:dyDescent="0.2">
      <c r="A737" s="1" t="s">
        <v>23</v>
      </c>
      <c r="B737" s="3">
        <v>1062045</v>
      </c>
      <c r="C737" s="1" t="s">
        <v>1084</v>
      </c>
      <c r="D737" s="99">
        <v>1.63</v>
      </c>
      <c r="E737" s="100">
        <v>2.0499999999999998</v>
      </c>
      <c r="F737" s="3" t="s">
        <v>584</v>
      </c>
      <c r="G737" s="3">
        <v>240</v>
      </c>
      <c r="H737" s="3">
        <v>1440</v>
      </c>
      <c r="I737" s="3">
        <v>39173200</v>
      </c>
    </row>
    <row r="738" spans="1:9" x14ac:dyDescent="0.2">
      <c r="A738" s="1" t="s">
        <v>23</v>
      </c>
      <c r="B738" s="3">
        <v>1062046</v>
      </c>
      <c r="C738" s="1" t="s">
        <v>1085</v>
      </c>
      <c r="D738" s="99">
        <v>1.63</v>
      </c>
      <c r="E738" s="100">
        <v>2.0499999999999998</v>
      </c>
      <c r="F738" s="3" t="s">
        <v>584</v>
      </c>
      <c r="G738" s="3">
        <v>640</v>
      </c>
      <c r="H738" s="3">
        <v>1280</v>
      </c>
      <c r="I738" s="3">
        <v>39173200</v>
      </c>
    </row>
    <row r="739" spans="1:9" x14ac:dyDescent="0.2">
      <c r="A739" s="1" t="s">
        <v>13</v>
      </c>
      <c r="B739" s="3">
        <v>1065284</v>
      </c>
      <c r="C739" s="1" t="s">
        <v>1086</v>
      </c>
      <c r="D739" s="99">
        <v>3.51</v>
      </c>
      <c r="E739" s="100">
        <v>4.42</v>
      </c>
      <c r="F739" s="3" t="s">
        <v>586</v>
      </c>
      <c r="G739" s="3">
        <v>1</v>
      </c>
      <c r="H739" s="3">
        <v>25</v>
      </c>
      <c r="I739" s="3">
        <v>74122000</v>
      </c>
    </row>
    <row r="740" spans="1:9" x14ac:dyDescent="0.2">
      <c r="A740" s="1" t="s">
        <v>16</v>
      </c>
      <c r="B740" s="3">
        <v>1058660</v>
      </c>
      <c r="C740" s="1" t="s">
        <v>271</v>
      </c>
      <c r="D740" s="99">
        <v>5.92</v>
      </c>
      <c r="E740" s="100">
        <v>7.46</v>
      </c>
      <c r="F740" s="3" t="s">
        <v>586</v>
      </c>
      <c r="G740" s="3">
        <v>10</v>
      </c>
      <c r="H740" s="3">
        <v>100</v>
      </c>
      <c r="I740" s="3">
        <v>74122000</v>
      </c>
    </row>
    <row r="741" spans="1:9" x14ac:dyDescent="0.2">
      <c r="A741" s="1" t="s">
        <v>29</v>
      </c>
      <c r="B741" s="3">
        <v>1016699</v>
      </c>
      <c r="C741" s="1" t="s">
        <v>1373</v>
      </c>
      <c r="D741" s="99">
        <v>16.55</v>
      </c>
      <c r="E741" s="100">
        <v>20.85</v>
      </c>
      <c r="F741" s="3" t="s">
        <v>585</v>
      </c>
      <c r="G741" s="3">
        <v>10</v>
      </c>
      <c r="H741" s="3">
        <v>60</v>
      </c>
      <c r="I741" s="3">
        <v>39259080</v>
      </c>
    </row>
    <row r="742" spans="1:9" x14ac:dyDescent="0.2">
      <c r="A742" s="1" t="s">
        <v>29</v>
      </c>
      <c r="B742" s="3">
        <v>1016700</v>
      </c>
      <c r="C742" s="1" t="s">
        <v>1374</v>
      </c>
      <c r="D742" s="99">
        <v>13.88</v>
      </c>
      <c r="E742" s="100">
        <v>17.489999999999998</v>
      </c>
      <c r="F742" s="3" t="s">
        <v>585</v>
      </c>
      <c r="G742" s="3">
        <v>10</v>
      </c>
      <c r="H742" s="3">
        <v>100</v>
      </c>
      <c r="I742" s="3">
        <v>39259080</v>
      </c>
    </row>
    <row r="743" spans="1:9" x14ac:dyDescent="0.2">
      <c r="A743" s="1" t="s">
        <v>29</v>
      </c>
      <c r="B743" s="3">
        <v>1016703</v>
      </c>
      <c r="C743" s="1" t="s">
        <v>1375</v>
      </c>
      <c r="D743" s="99">
        <v>8.39</v>
      </c>
      <c r="E743" s="100">
        <v>10.57</v>
      </c>
      <c r="F743" s="3" t="s">
        <v>585</v>
      </c>
      <c r="G743" s="3">
        <v>10</v>
      </c>
      <c r="H743" s="3">
        <v>140</v>
      </c>
      <c r="I743" s="3">
        <v>39259080</v>
      </c>
    </row>
    <row r="744" spans="1:9" x14ac:dyDescent="0.2">
      <c r="A744" s="1" t="s">
        <v>29</v>
      </c>
      <c r="B744" s="3">
        <v>1061880</v>
      </c>
      <c r="C744" s="1" t="s">
        <v>1375</v>
      </c>
      <c r="D744" s="99">
        <v>8.14</v>
      </c>
      <c r="E744" s="100">
        <v>10.26</v>
      </c>
      <c r="F744" s="3" t="s">
        <v>585</v>
      </c>
      <c r="G744" s="3">
        <v>200</v>
      </c>
      <c r="H744" s="3" t="s">
        <v>0</v>
      </c>
      <c r="I744" s="3">
        <v>39259080</v>
      </c>
    </row>
    <row r="745" spans="1:9" x14ac:dyDescent="0.2">
      <c r="A745" s="1" t="s">
        <v>22</v>
      </c>
      <c r="B745" s="3">
        <v>1000018</v>
      </c>
      <c r="C745" s="1" t="s">
        <v>1376</v>
      </c>
      <c r="D745" s="99">
        <v>3.18</v>
      </c>
      <c r="E745" s="100">
        <v>4.01</v>
      </c>
      <c r="F745" s="3" t="s">
        <v>584</v>
      </c>
      <c r="G745" s="3">
        <v>100</v>
      </c>
      <c r="H745" s="3">
        <v>600</v>
      </c>
      <c r="I745" s="3">
        <v>39269097</v>
      </c>
    </row>
    <row r="746" spans="1:9" x14ac:dyDescent="0.2">
      <c r="A746" s="1" t="s">
        <v>650</v>
      </c>
      <c r="B746" s="3">
        <v>1086854</v>
      </c>
      <c r="C746" s="1" t="s">
        <v>1377</v>
      </c>
      <c r="D746" s="99">
        <v>15.15</v>
      </c>
      <c r="E746" s="100">
        <v>19.09</v>
      </c>
      <c r="F746" s="3" t="s">
        <v>585</v>
      </c>
      <c r="G746" s="3">
        <v>24</v>
      </c>
      <c r="H746" s="3">
        <v>360</v>
      </c>
      <c r="I746" s="3">
        <v>39259080</v>
      </c>
    </row>
    <row r="747" spans="1:9" x14ac:dyDescent="0.2">
      <c r="A747" s="1" t="s">
        <v>650</v>
      </c>
      <c r="B747" s="3">
        <v>1087302</v>
      </c>
      <c r="C747" s="1" t="s">
        <v>1087</v>
      </c>
      <c r="D747" s="99">
        <v>1.66</v>
      </c>
      <c r="E747" s="100">
        <v>2.09</v>
      </c>
      <c r="F747" s="3" t="s">
        <v>584</v>
      </c>
      <c r="G747" s="3">
        <v>240</v>
      </c>
      <c r="H747" s="3">
        <v>1200</v>
      </c>
      <c r="I747" s="3">
        <v>39173200</v>
      </c>
    </row>
    <row r="748" spans="1:9" x14ac:dyDescent="0.2">
      <c r="A748" s="1" t="s">
        <v>650</v>
      </c>
      <c r="B748" s="3">
        <v>1087303</v>
      </c>
      <c r="C748" s="1" t="s">
        <v>1088</v>
      </c>
      <c r="D748" s="99">
        <v>1.66</v>
      </c>
      <c r="E748" s="100">
        <v>2.09</v>
      </c>
      <c r="F748" s="3" t="s">
        <v>584</v>
      </c>
      <c r="G748" s="3">
        <v>640</v>
      </c>
      <c r="H748" s="3">
        <v>1280</v>
      </c>
      <c r="I748" s="3">
        <v>39173200</v>
      </c>
    </row>
    <row r="749" spans="1:9" x14ac:dyDescent="0.2">
      <c r="A749" s="1" t="s">
        <v>650</v>
      </c>
      <c r="B749" s="3">
        <v>1048249</v>
      </c>
      <c r="C749" s="1" t="s">
        <v>1089</v>
      </c>
      <c r="D749" s="99">
        <v>2.0099999999999998</v>
      </c>
      <c r="E749" s="100">
        <v>2.5299999999999998</v>
      </c>
      <c r="F749" s="3" t="s">
        <v>584</v>
      </c>
      <c r="G749" s="3">
        <v>200</v>
      </c>
      <c r="H749" s="3">
        <v>1600</v>
      </c>
      <c r="I749" s="3">
        <v>39172190</v>
      </c>
    </row>
    <row r="750" spans="1:9" x14ac:dyDescent="0.2">
      <c r="A750" s="1" t="s">
        <v>650</v>
      </c>
      <c r="B750" s="3">
        <v>1048395</v>
      </c>
      <c r="C750" s="1" t="s">
        <v>1090</v>
      </c>
      <c r="D750" s="99">
        <v>2.0099999999999998</v>
      </c>
      <c r="E750" s="100">
        <v>2.5299999999999998</v>
      </c>
      <c r="F750" s="3" t="s">
        <v>584</v>
      </c>
      <c r="G750" s="3">
        <v>500</v>
      </c>
      <c r="H750" s="3">
        <v>2000</v>
      </c>
      <c r="I750" s="3">
        <v>39172190</v>
      </c>
    </row>
    <row r="751" spans="1:9" x14ac:dyDescent="0.2">
      <c r="A751" s="1" t="s">
        <v>30</v>
      </c>
      <c r="B751" s="3">
        <v>1090917</v>
      </c>
      <c r="C751" s="1" t="s">
        <v>1378</v>
      </c>
      <c r="D751" s="99">
        <v>7.13</v>
      </c>
      <c r="E751" s="100">
        <v>8.98</v>
      </c>
      <c r="F751" s="3" t="s">
        <v>585</v>
      </c>
      <c r="G751" s="3">
        <v>10</v>
      </c>
      <c r="H751" s="3">
        <v>100</v>
      </c>
      <c r="I751" s="3">
        <v>39259080</v>
      </c>
    </row>
    <row r="752" spans="1:9" x14ac:dyDescent="0.2">
      <c r="A752" s="1" t="s">
        <v>30</v>
      </c>
      <c r="B752" s="3">
        <v>1090918</v>
      </c>
      <c r="C752" s="1" t="s">
        <v>1379</v>
      </c>
      <c r="D752" s="99">
        <v>8.8000000000000007</v>
      </c>
      <c r="E752" s="100">
        <v>11.09</v>
      </c>
      <c r="F752" s="3" t="s">
        <v>585</v>
      </c>
      <c r="G752" s="3">
        <v>10</v>
      </c>
      <c r="H752" s="3">
        <v>80</v>
      </c>
      <c r="I752" s="3">
        <v>39259080</v>
      </c>
    </row>
    <row r="753" spans="1:9" x14ac:dyDescent="0.2">
      <c r="A753" s="1" t="s">
        <v>30</v>
      </c>
      <c r="B753" s="3">
        <v>1090919</v>
      </c>
      <c r="C753" s="1" t="s">
        <v>1380</v>
      </c>
      <c r="D753" s="99">
        <v>12.16</v>
      </c>
      <c r="E753" s="100">
        <v>15.32</v>
      </c>
      <c r="F753" s="3" t="s">
        <v>585</v>
      </c>
      <c r="G753" s="3">
        <v>10</v>
      </c>
      <c r="H753" s="3">
        <v>50</v>
      </c>
      <c r="I753" s="3">
        <v>39259080</v>
      </c>
    </row>
    <row r="754" spans="1:9" x14ac:dyDescent="0.2">
      <c r="A754" s="1" t="s">
        <v>30</v>
      </c>
      <c r="B754" s="3">
        <v>1090924</v>
      </c>
      <c r="C754" s="1" t="s">
        <v>1381</v>
      </c>
      <c r="D754" s="99">
        <v>7.32</v>
      </c>
      <c r="E754" s="100">
        <v>9.2200000000000006</v>
      </c>
      <c r="F754" s="3" t="s">
        <v>585</v>
      </c>
      <c r="G754" s="3">
        <v>10</v>
      </c>
      <c r="H754" s="3">
        <v>80</v>
      </c>
      <c r="I754" s="3">
        <v>39259080</v>
      </c>
    </row>
    <row r="755" spans="1:9" x14ac:dyDescent="0.2">
      <c r="A755" s="1" t="s">
        <v>30</v>
      </c>
      <c r="B755" s="3">
        <v>1090925</v>
      </c>
      <c r="C755" s="1" t="s">
        <v>1382</v>
      </c>
      <c r="D755" s="99">
        <v>7.44</v>
      </c>
      <c r="E755" s="100">
        <v>9.3699999999999992</v>
      </c>
      <c r="F755" s="3" t="s">
        <v>585</v>
      </c>
      <c r="G755" s="3">
        <v>10</v>
      </c>
      <c r="H755" s="3">
        <v>80</v>
      </c>
      <c r="I755" s="3">
        <v>39259080</v>
      </c>
    </row>
    <row r="756" spans="1:9" x14ac:dyDescent="0.2">
      <c r="A756" s="1" t="s">
        <v>30</v>
      </c>
      <c r="B756" s="3">
        <v>1090926</v>
      </c>
      <c r="C756" s="1" t="s">
        <v>1383</v>
      </c>
      <c r="D756" s="99">
        <v>7.64</v>
      </c>
      <c r="E756" s="100">
        <v>9.6300000000000008</v>
      </c>
      <c r="F756" s="3" t="s">
        <v>585</v>
      </c>
      <c r="G756" s="3">
        <v>10</v>
      </c>
      <c r="H756" s="3">
        <v>70</v>
      </c>
      <c r="I756" s="3">
        <v>39259080</v>
      </c>
    </row>
    <row r="757" spans="1:9" x14ac:dyDescent="0.2">
      <c r="A757" s="1" t="s">
        <v>30</v>
      </c>
      <c r="B757" s="3">
        <v>1090927</v>
      </c>
      <c r="C757" s="1" t="s">
        <v>1384</v>
      </c>
      <c r="D757" s="99">
        <v>8.48</v>
      </c>
      <c r="E757" s="100">
        <v>10.68</v>
      </c>
      <c r="F757" s="3" t="s">
        <v>585</v>
      </c>
      <c r="G757" s="3">
        <v>10</v>
      </c>
      <c r="H757" s="3">
        <v>60</v>
      </c>
      <c r="I757" s="3">
        <v>39259080</v>
      </c>
    </row>
    <row r="758" spans="1:9" x14ac:dyDescent="0.2">
      <c r="A758" s="1" t="s">
        <v>22</v>
      </c>
      <c r="B758" s="3">
        <v>1086533</v>
      </c>
      <c r="C758" s="1" t="s">
        <v>1091</v>
      </c>
      <c r="D758" s="99">
        <v>0.08</v>
      </c>
      <c r="E758" s="100">
        <v>0.1</v>
      </c>
      <c r="F758" s="3" t="s">
        <v>586</v>
      </c>
      <c r="G758" s="3">
        <v>500</v>
      </c>
      <c r="H758" s="3" t="s">
        <v>0</v>
      </c>
      <c r="I758" s="3">
        <v>39269097</v>
      </c>
    </row>
    <row r="759" spans="1:9" x14ac:dyDescent="0.2">
      <c r="A759" s="1" t="s">
        <v>13</v>
      </c>
      <c r="B759" s="3">
        <v>1065290</v>
      </c>
      <c r="C759" s="1" t="s">
        <v>1092</v>
      </c>
      <c r="D759" s="99">
        <v>3.77</v>
      </c>
      <c r="E759" s="100">
        <v>4.75</v>
      </c>
      <c r="F759" s="3" t="s">
        <v>586</v>
      </c>
      <c r="G759" s="3">
        <v>1</v>
      </c>
      <c r="H759" s="3">
        <v>25</v>
      </c>
      <c r="I759" s="3">
        <v>74122000</v>
      </c>
    </row>
    <row r="760" spans="1:9" x14ac:dyDescent="0.2">
      <c r="A760" s="1" t="s">
        <v>16</v>
      </c>
      <c r="B760" s="3">
        <v>1058668</v>
      </c>
      <c r="C760" s="1" t="s">
        <v>272</v>
      </c>
      <c r="D760" s="99">
        <v>5.92</v>
      </c>
      <c r="E760" s="100">
        <v>7.46</v>
      </c>
      <c r="F760" s="3" t="s">
        <v>586</v>
      </c>
      <c r="G760" s="3">
        <v>10</v>
      </c>
      <c r="H760" s="3">
        <v>80</v>
      </c>
      <c r="I760" s="3">
        <v>74122000</v>
      </c>
    </row>
    <row r="761" spans="1:9" x14ac:dyDescent="0.2">
      <c r="A761" s="1" t="s">
        <v>30</v>
      </c>
      <c r="B761" s="3">
        <v>1086529</v>
      </c>
      <c r="C761" s="1" t="s">
        <v>1385</v>
      </c>
      <c r="D761" s="99">
        <v>0.03</v>
      </c>
      <c r="E761" s="100">
        <v>0.04</v>
      </c>
      <c r="F761" s="3" t="s">
        <v>586</v>
      </c>
      <c r="G761" s="3">
        <v>1000</v>
      </c>
      <c r="H761" s="3" t="s">
        <v>0</v>
      </c>
      <c r="I761" s="3">
        <v>39269097</v>
      </c>
    </row>
    <row r="762" spans="1:9" x14ac:dyDescent="0.2">
      <c r="A762" s="1" t="s">
        <v>30</v>
      </c>
      <c r="B762" s="3">
        <v>1086530</v>
      </c>
      <c r="C762" s="1" t="s">
        <v>1386</v>
      </c>
      <c r="D762" s="99">
        <v>0.09</v>
      </c>
      <c r="E762" s="100">
        <v>0.11</v>
      </c>
      <c r="F762" s="3" t="s">
        <v>586</v>
      </c>
      <c r="G762" s="3">
        <v>300</v>
      </c>
      <c r="H762" s="3" t="s">
        <v>0</v>
      </c>
      <c r="I762" s="3">
        <v>39269097</v>
      </c>
    </row>
    <row r="763" spans="1:9" x14ac:dyDescent="0.2">
      <c r="A763" s="1" t="s">
        <v>31</v>
      </c>
      <c r="B763" s="3">
        <v>1044181</v>
      </c>
      <c r="C763" s="1" t="s">
        <v>1387</v>
      </c>
      <c r="D763" s="99">
        <v>23.45</v>
      </c>
      <c r="E763" s="100">
        <v>29.55</v>
      </c>
      <c r="F763" s="3" t="s">
        <v>586</v>
      </c>
      <c r="G763" s="3">
        <v>1</v>
      </c>
      <c r="H763" s="3">
        <v>10</v>
      </c>
      <c r="I763" s="3">
        <v>39174000</v>
      </c>
    </row>
    <row r="764" spans="1:9" x14ac:dyDescent="0.2">
      <c r="A764" s="1" t="s">
        <v>31</v>
      </c>
      <c r="B764" s="3">
        <v>1009222</v>
      </c>
      <c r="C764" s="1" t="s">
        <v>1388</v>
      </c>
      <c r="D764" s="99">
        <v>6.37</v>
      </c>
      <c r="E764" s="100">
        <v>8.0299999999999994</v>
      </c>
      <c r="F764" s="3" t="s">
        <v>586</v>
      </c>
      <c r="G764" s="3">
        <v>1</v>
      </c>
      <c r="H764" s="3" t="s">
        <v>0</v>
      </c>
      <c r="I764" s="3">
        <v>73262000</v>
      </c>
    </row>
    <row r="765" spans="1:9" x14ac:dyDescent="0.2">
      <c r="A765" s="1" t="s">
        <v>23</v>
      </c>
      <c r="B765" s="3">
        <v>1009226</v>
      </c>
      <c r="C765" s="1" t="s">
        <v>1093</v>
      </c>
      <c r="D765" s="99">
        <v>1.72</v>
      </c>
      <c r="E765" s="100">
        <v>2.17</v>
      </c>
      <c r="F765" s="3" t="s">
        <v>584</v>
      </c>
      <c r="G765" s="3">
        <v>240</v>
      </c>
      <c r="H765" s="3">
        <v>1200</v>
      </c>
      <c r="I765" s="3">
        <v>39173200</v>
      </c>
    </row>
    <row r="766" spans="1:9" x14ac:dyDescent="0.2">
      <c r="A766" s="1" t="s">
        <v>23</v>
      </c>
      <c r="B766" s="3">
        <v>1009227</v>
      </c>
      <c r="C766" s="1" t="s">
        <v>1094</v>
      </c>
      <c r="D766" s="99">
        <v>1.72</v>
      </c>
      <c r="E766" s="100">
        <v>2.17</v>
      </c>
      <c r="F766" s="3" t="s">
        <v>584</v>
      </c>
      <c r="G766" s="3">
        <v>640</v>
      </c>
      <c r="H766" s="3">
        <v>1280</v>
      </c>
      <c r="I766" s="3">
        <v>39173200</v>
      </c>
    </row>
    <row r="767" spans="1:9" x14ac:dyDescent="0.2">
      <c r="A767" s="1" t="s">
        <v>23</v>
      </c>
      <c r="B767" s="3">
        <v>1009228</v>
      </c>
      <c r="C767" s="1" t="s">
        <v>1095</v>
      </c>
      <c r="D767" s="99">
        <v>1.92</v>
      </c>
      <c r="E767" s="100">
        <v>2.42</v>
      </c>
      <c r="F767" s="3" t="s">
        <v>584</v>
      </c>
      <c r="G767" s="3">
        <v>120</v>
      </c>
      <c r="H767" s="3">
        <v>840</v>
      </c>
      <c r="I767" s="3">
        <v>39173200</v>
      </c>
    </row>
    <row r="768" spans="1:9" x14ac:dyDescent="0.2">
      <c r="A768" s="1" t="s">
        <v>23</v>
      </c>
      <c r="B768" s="3">
        <v>1009230</v>
      </c>
      <c r="C768" s="1" t="s">
        <v>1096</v>
      </c>
      <c r="D768" s="99">
        <v>1.92</v>
      </c>
      <c r="E768" s="100">
        <v>2.42</v>
      </c>
      <c r="F768" s="3" t="s">
        <v>584</v>
      </c>
      <c r="G768" s="3">
        <v>240</v>
      </c>
      <c r="H768" s="3">
        <v>960</v>
      </c>
      <c r="I768" s="3">
        <v>39173200</v>
      </c>
    </row>
    <row r="769" spans="1:9" x14ac:dyDescent="0.2">
      <c r="A769" s="1" t="s">
        <v>23</v>
      </c>
      <c r="B769" s="3">
        <v>1009231</v>
      </c>
      <c r="C769" s="1" t="s">
        <v>1097</v>
      </c>
      <c r="D769" s="99">
        <v>1.92</v>
      </c>
      <c r="E769" s="100">
        <v>2.42</v>
      </c>
      <c r="F769" s="3" t="s">
        <v>584</v>
      </c>
      <c r="G769" s="3">
        <v>480</v>
      </c>
      <c r="H769" s="3">
        <v>960</v>
      </c>
      <c r="I769" s="3">
        <v>39173200</v>
      </c>
    </row>
    <row r="770" spans="1:9" x14ac:dyDescent="0.2">
      <c r="A770" s="1" t="s">
        <v>13</v>
      </c>
      <c r="B770" s="3">
        <v>1065286</v>
      </c>
      <c r="C770" s="1" t="s">
        <v>1098</v>
      </c>
      <c r="D770" s="99">
        <v>3.77</v>
      </c>
      <c r="E770" s="100">
        <v>4.75</v>
      </c>
      <c r="F770" s="3" t="s">
        <v>586</v>
      </c>
      <c r="G770" s="3">
        <v>1</v>
      </c>
      <c r="H770" s="3">
        <v>25</v>
      </c>
      <c r="I770" s="3">
        <v>74122000</v>
      </c>
    </row>
    <row r="771" spans="1:9" x14ac:dyDescent="0.2">
      <c r="A771" s="1" t="s">
        <v>16</v>
      </c>
      <c r="B771" s="3">
        <v>1058661</v>
      </c>
      <c r="C771" s="1" t="s">
        <v>1472</v>
      </c>
      <c r="D771" s="99">
        <v>5.92</v>
      </c>
      <c r="E771" s="100">
        <v>7.46</v>
      </c>
      <c r="F771" s="3" t="s">
        <v>586</v>
      </c>
      <c r="G771" s="3">
        <v>5</v>
      </c>
      <c r="H771" s="3" t="s">
        <v>1473</v>
      </c>
      <c r="I771" s="3">
        <v>74122000</v>
      </c>
    </row>
    <row r="772" spans="1:9" x14ac:dyDescent="0.2">
      <c r="A772" s="1" t="s">
        <v>33</v>
      </c>
      <c r="B772" s="3">
        <v>1005485</v>
      </c>
      <c r="C772" s="1" t="s">
        <v>1389</v>
      </c>
      <c r="D772" s="99">
        <v>10.29</v>
      </c>
      <c r="E772" s="100">
        <v>12.97</v>
      </c>
      <c r="F772" s="3" t="s">
        <v>585</v>
      </c>
      <c r="G772" s="3">
        <v>12.5</v>
      </c>
      <c r="H772" s="3">
        <v>100</v>
      </c>
      <c r="I772" s="3">
        <v>39259080</v>
      </c>
    </row>
    <row r="773" spans="1:9" x14ac:dyDescent="0.2">
      <c r="A773" s="1" t="s">
        <v>33</v>
      </c>
      <c r="B773" s="3">
        <v>1005486</v>
      </c>
      <c r="C773" s="1" t="s">
        <v>1390</v>
      </c>
      <c r="D773" s="99">
        <v>3.7</v>
      </c>
      <c r="E773" s="100">
        <v>4.66</v>
      </c>
      <c r="F773" s="3" t="s">
        <v>586</v>
      </c>
      <c r="G773" s="3">
        <v>48</v>
      </c>
      <c r="H773" s="3">
        <v>768</v>
      </c>
      <c r="I773" s="3">
        <v>76109090</v>
      </c>
    </row>
    <row r="774" spans="1:9" x14ac:dyDescent="0.2">
      <c r="A774" s="1" t="s">
        <v>23</v>
      </c>
      <c r="B774" s="3">
        <v>1062883</v>
      </c>
      <c r="C774" s="1" t="s">
        <v>1099</v>
      </c>
      <c r="D774" s="99">
        <v>1.28</v>
      </c>
      <c r="E774" s="100">
        <v>1.61</v>
      </c>
      <c r="F774" s="3" t="s">
        <v>584</v>
      </c>
      <c r="G774" s="3">
        <v>120</v>
      </c>
      <c r="H774" s="3">
        <v>1320</v>
      </c>
      <c r="I774" s="3">
        <v>39173200</v>
      </c>
    </row>
    <row r="775" spans="1:9" x14ac:dyDescent="0.2">
      <c r="A775" s="1" t="s">
        <v>23</v>
      </c>
      <c r="B775" s="3">
        <v>1062884</v>
      </c>
      <c r="C775" s="1" t="s">
        <v>1100</v>
      </c>
      <c r="D775" s="99">
        <v>1.28</v>
      </c>
      <c r="E775" s="100">
        <v>1.61</v>
      </c>
      <c r="F775" s="3" t="s">
        <v>584</v>
      </c>
      <c r="G775" s="3">
        <v>240</v>
      </c>
      <c r="H775" s="3">
        <v>1680</v>
      </c>
      <c r="I775" s="3">
        <v>39173200</v>
      </c>
    </row>
    <row r="776" spans="1:9" x14ac:dyDescent="0.2">
      <c r="A776" s="1" t="s">
        <v>13</v>
      </c>
      <c r="B776" s="3">
        <v>1065283</v>
      </c>
      <c r="C776" s="1" t="s">
        <v>1101</v>
      </c>
      <c r="D776" s="99">
        <v>5.51</v>
      </c>
      <c r="E776" s="100">
        <v>6.94</v>
      </c>
      <c r="F776" s="3" t="s">
        <v>586</v>
      </c>
      <c r="G776" s="3">
        <v>1</v>
      </c>
      <c r="H776" s="3">
        <v>25</v>
      </c>
      <c r="I776" s="3">
        <v>74122000</v>
      </c>
    </row>
    <row r="777" spans="1:9" x14ac:dyDescent="0.2">
      <c r="A777" s="1" t="s">
        <v>16</v>
      </c>
      <c r="B777" s="3">
        <v>1058659</v>
      </c>
      <c r="C777" s="1" t="s">
        <v>1474</v>
      </c>
      <c r="D777" s="99">
        <v>5.92</v>
      </c>
      <c r="E777" s="100">
        <v>7.46</v>
      </c>
      <c r="F777" s="3" t="s">
        <v>586</v>
      </c>
      <c r="G777" s="3">
        <v>3</v>
      </c>
      <c r="H777" s="3" t="s">
        <v>1473</v>
      </c>
      <c r="I777" s="3">
        <v>74122000</v>
      </c>
    </row>
    <row r="778" spans="1:9" x14ac:dyDescent="0.2">
      <c r="A778" s="1" t="s">
        <v>16</v>
      </c>
      <c r="B778" s="3">
        <v>1058428</v>
      </c>
      <c r="C778" s="1" t="s">
        <v>1475</v>
      </c>
      <c r="D778" s="99">
        <v>7.0000000000000007E-2</v>
      </c>
      <c r="E778" s="100">
        <v>0.09</v>
      </c>
      <c r="F778" s="3" t="s">
        <v>586</v>
      </c>
      <c r="G778" s="3">
        <v>20</v>
      </c>
      <c r="H778" s="3">
        <v>900</v>
      </c>
      <c r="I778" s="3">
        <v>39174000</v>
      </c>
    </row>
    <row r="779" spans="1:9" x14ac:dyDescent="0.2">
      <c r="A779" s="1" t="s">
        <v>654</v>
      </c>
      <c r="B779" s="3">
        <v>1096012</v>
      </c>
      <c r="C779" s="1" t="s">
        <v>1102</v>
      </c>
      <c r="D779" s="99">
        <v>1.62</v>
      </c>
      <c r="E779" s="100">
        <v>2.04</v>
      </c>
      <c r="F779" s="3" t="s">
        <v>584</v>
      </c>
      <c r="G779" s="3">
        <v>240</v>
      </c>
      <c r="H779" s="3">
        <v>3120</v>
      </c>
      <c r="I779" s="3">
        <v>39173900</v>
      </c>
    </row>
    <row r="780" spans="1:9" x14ac:dyDescent="0.2">
      <c r="A780" s="1" t="s">
        <v>654</v>
      </c>
      <c r="B780" s="3">
        <v>1096013</v>
      </c>
      <c r="C780" s="1" t="s">
        <v>1103</v>
      </c>
      <c r="D780" s="99">
        <v>1.62</v>
      </c>
      <c r="E780" s="100">
        <v>2.04</v>
      </c>
      <c r="F780" s="3" t="s">
        <v>584</v>
      </c>
      <c r="G780" s="3">
        <v>480</v>
      </c>
      <c r="H780" s="3">
        <v>3360</v>
      </c>
      <c r="I780" s="3">
        <v>39173900</v>
      </c>
    </row>
    <row r="781" spans="1:9" x14ac:dyDescent="0.2">
      <c r="A781" s="1" t="s">
        <v>34</v>
      </c>
      <c r="B781" s="3">
        <v>1034347</v>
      </c>
      <c r="C781" s="1" t="s">
        <v>1391</v>
      </c>
      <c r="D781" s="99">
        <v>22.94</v>
      </c>
      <c r="E781" s="100">
        <v>28.9</v>
      </c>
      <c r="F781" s="3" t="s">
        <v>586</v>
      </c>
      <c r="G781" s="3">
        <v>5</v>
      </c>
      <c r="H781" s="3">
        <v>25</v>
      </c>
      <c r="I781" s="3">
        <v>39211100</v>
      </c>
    </row>
    <row r="782" spans="1:9" x14ac:dyDescent="0.2">
      <c r="A782" s="1" t="s">
        <v>18</v>
      </c>
      <c r="B782" s="3">
        <v>1009132</v>
      </c>
      <c r="C782" s="1" t="s">
        <v>1392</v>
      </c>
      <c r="D782" s="99">
        <v>8.49</v>
      </c>
      <c r="E782" s="100">
        <v>10.7</v>
      </c>
      <c r="F782" s="3" t="s">
        <v>586</v>
      </c>
      <c r="G782" s="3">
        <v>40</v>
      </c>
      <c r="H782" s="3">
        <v>280</v>
      </c>
      <c r="I782" s="3">
        <v>76109090</v>
      </c>
    </row>
    <row r="783" spans="1:9" x14ac:dyDescent="0.2">
      <c r="A783" s="1" t="s">
        <v>23</v>
      </c>
      <c r="B783" s="3">
        <v>1009232</v>
      </c>
      <c r="C783" s="1" t="s">
        <v>1104</v>
      </c>
      <c r="D783" s="99">
        <v>1.92</v>
      </c>
      <c r="E783" s="100">
        <v>2.42</v>
      </c>
      <c r="F783" s="3" t="s">
        <v>584</v>
      </c>
      <c r="G783" s="3">
        <v>1000</v>
      </c>
      <c r="H783" s="3">
        <v>1000</v>
      </c>
      <c r="I783" s="3">
        <v>39173200</v>
      </c>
    </row>
    <row r="784" spans="1:9" x14ac:dyDescent="0.2">
      <c r="A784" s="1" t="s">
        <v>35</v>
      </c>
      <c r="B784" s="3">
        <v>1061173</v>
      </c>
      <c r="C784" s="1" t="s">
        <v>1393</v>
      </c>
      <c r="D784" s="99">
        <v>53.05</v>
      </c>
      <c r="E784" s="100">
        <v>66.84</v>
      </c>
      <c r="F784" s="3" t="s">
        <v>586</v>
      </c>
      <c r="G784" s="3">
        <v>24</v>
      </c>
      <c r="H784" s="3" t="s">
        <v>0</v>
      </c>
      <c r="I784" s="3">
        <v>68099000</v>
      </c>
    </row>
    <row r="785" spans="1:9" x14ac:dyDescent="0.2">
      <c r="A785" s="1" t="s">
        <v>35</v>
      </c>
      <c r="B785" s="3">
        <v>1061172</v>
      </c>
      <c r="C785" s="1" t="s">
        <v>1394</v>
      </c>
      <c r="D785" s="99">
        <v>79.569999999999993</v>
      </c>
      <c r="E785" s="100">
        <v>100.26</v>
      </c>
      <c r="F785" s="3" t="s">
        <v>586</v>
      </c>
      <c r="G785" s="3">
        <v>24</v>
      </c>
      <c r="H785" s="3" t="s">
        <v>0</v>
      </c>
      <c r="I785" s="3">
        <v>68099000</v>
      </c>
    </row>
    <row r="786" spans="1:9" x14ac:dyDescent="0.2">
      <c r="A786" s="1" t="s">
        <v>35</v>
      </c>
      <c r="B786" s="3">
        <v>1061171</v>
      </c>
      <c r="C786" s="1" t="s">
        <v>1395</v>
      </c>
      <c r="D786" s="99">
        <v>132.61000000000001</v>
      </c>
      <c r="E786" s="100">
        <v>167.09</v>
      </c>
      <c r="F786" s="3" t="s">
        <v>586</v>
      </c>
      <c r="G786" s="3">
        <v>24</v>
      </c>
      <c r="H786" s="3" t="s">
        <v>0</v>
      </c>
      <c r="I786" s="3">
        <v>68099000</v>
      </c>
    </row>
    <row r="787" spans="1:9" x14ac:dyDescent="0.2">
      <c r="A787" s="1" t="s">
        <v>35</v>
      </c>
      <c r="B787" s="3">
        <v>1063926</v>
      </c>
      <c r="C787" s="1" t="s">
        <v>1396</v>
      </c>
      <c r="D787" s="99">
        <v>29.07</v>
      </c>
      <c r="E787" s="100">
        <v>36.630000000000003</v>
      </c>
      <c r="F787" s="3" t="s">
        <v>586</v>
      </c>
      <c r="G787" s="3">
        <v>24</v>
      </c>
      <c r="H787" s="3" t="s">
        <v>0</v>
      </c>
      <c r="I787" s="3">
        <v>68099000</v>
      </c>
    </row>
    <row r="788" spans="1:9" x14ac:dyDescent="0.2">
      <c r="A788" s="1" t="s">
        <v>21</v>
      </c>
      <c r="B788" s="3">
        <v>1005265</v>
      </c>
      <c r="C788" s="1" t="s">
        <v>1105</v>
      </c>
      <c r="D788" s="99">
        <v>5.15</v>
      </c>
      <c r="E788" s="100">
        <v>6.49</v>
      </c>
      <c r="F788" s="3" t="s">
        <v>586</v>
      </c>
      <c r="G788" s="3">
        <v>10</v>
      </c>
      <c r="H788" s="3">
        <v>100</v>
      </c>
      <c r="I788" s="3">
        <v>74122000</v>
      </c>
    </row>
    <row r="789" spans="1:9" x14ac:dyDescent="0.2">
      <c r="A789" s="1" t="s">
        <v>21</v>
      </c>
      <c r="B789" s="3">
        <v>1020524</v>
      </c>
      <c r="C789" s="1" t="s">
        <v>1106</v>
      </c>
      <c r="D789" s="99">
        <v>8.14</v>
      </c>
      <c r="E789" s="100">
        <v>10.26</v>
      </c>
      <c r="F789" s="3" t="s">
        <v>586</v>
      </c>
      <c r="G789" s="3">
        <v>5</v>
      </c>
      <c r="H789" s="3">
        <v>75</v>
      </c>
      <c r="I789" s="3">
        <v>74122000</v>
      </c>
    </row>
    <row r="790" spans="1:9" x14ac:dyDescent="0.2">
      <c r="A790" s="1" t="s">
        <v>21</v>
      </c>
      <c r="B790" s="3">
        <v>1020518</v>
      </c>
      <c r="C790" s="1" t="s">
        <v>1107</v>
      </c>
      <c r="D790" s="99">
        <v>8.49</v>
      </c>
      <c r="E790" s="100">
        <v>10.7</v>
      </c>
      <c r="F790" s="3" t="s">
        <v>586</v>
      </c>
      <c r="G790" s="3">
        <v>5</v>
      </c>
      <c r="H790" s="3">
        <v>150</v>
      </c>
      <c r="I790" s="3">
        <v>74122000</v>
      </c>
    </row>
    <row r="791" spans="1:9" x14ac:dyDescent="0.2">
      <c r="A791" s="1" t="s">
        <v>18</v>
      </c>
      <c r="B791" s="3">
        <v>1016725</v>
      </c>
      <c r="C791" s="1" t="s">
        <v>1108</v>
      </c>
      <c r="D791" s="99">
        <v>58.54</v>
      </c>
      <c r="E791" s="100">
        <v>73.760000000000005</v>
      </c>
      <c r="F791" s="3" t="s">
        <v>586</v>
      </c>
      <c r="G791" s="3">
        <v>1</v>
      </c>
      <c r="H791" s="3" t="s">
        <v>0</v>
      </c>
      <c r="I791" s="3">
        <v>39269097</v>
      </c>
    </row>
    <row r="792" spans="1:9" x14ac:dyDescent="0.2">
      <c r="A792" s="1" t="s">
        <v>18</v>
      </c>
      <c r="B792" s="3">
        <v>1063781</v>
      </c>
      <c r="C792" s="1" t="s">
        <v>587</v>
      </c>
      <c r="D792" s="99">
        <v>0.74</v>
      </c>
      <c r="E792" s="100">
        <v>0.93</v>
      </c>
      <c r="F792" s="3" t="s">
        <v>586</v>
      </c>
      <c r="G792" s="3">
        <v>50</v>
      </c>
      <c r="H792" s="3">
        <v>500</v>
      </c>
      <c r="I792" s="3">
        <v>39269097</v>
      </c>
    </row>
    <row r="793" spans="1:9" x14ac:dyDescent="0.2">
      <c r="A793" s="1" t="s">
        <v>32</v>
      </c>
      <c r="B793" s="3">
        <v>1005290</v>
      </c>
      <c r="C793" s="1" t="s">
        <v>1397</v>
      </c>
      <c r="D793" s="99">
        <v>5.49</v>
      </c>
      <c r="E793" s="100">
        <v>6.92</v>
      </c>
      <c r="F793" s="3" t="s">
        <v>584</v>
      </c>
      <c r="G793" s="3">
        <v>30</v>
      </c>
      <c r="H793" s="3">
        <v>1320</v>
      </c>
      <c r="I793" s="3">
        <v>39269097</v>
      </c>
    </row>
    <row r="794" spans="1:9" x14ac:dyDescent="0.2">
      <c r="A794" s="1" t="s">
        <v>32</v>
      </c>
      <c r="B794" s="3">
        <v>1005291</v>
      </c>
      <c r="C794" s="1" t="s">
        <v>1398</v>
      </c>
      <c r="D794" s="99">
        <v>0.12</v>
      </c>
      <c r="E794" s="100">
        <v>0.15</v>
      </c>
      <c r="F794" s="3" t="s">
        <v>586</v>
      </c>
      <c r="G794" s="3">
        <v>500</v>
      </c>
      <c r="H794" s="3">
        <v>500</v>
      </c>
      <c r="I794" s="3">
        <v>39269097</v>
      </c>
    </row>
    <row r="795" spans="1:9" x14ac:dyDescent="0.2">
      <c r="A795" s="1" t="s">
        <v>23</v>
      </c>
      <c r="B795" s="3">
        <v>1062888</v>
      </c>
      <c r="C795" s="1" t="s">
        <v>1109</v>
      </c>
      <c r="D795" s="99">
        <v>2.4300000000000002</v>
      </c>
      <c r="E795" s="100">
        <v>3.06</v>
      </c>
      <c r="F795" s="3" t="s">
        <v>584</v>
      </c>
      <c r="G795" s="3">
        <v>220</v>
      </c>
      <c r="H795" s="3">
        <v>440</v>
      </c>
      <c r="I795" s="3">
        <v>39173200</v>
      </c>
    </row>
    <row r="796" spans="1:9" x14ac:dyDescent="0.2">
      <c r="A796" s="1" t="s">
        <v>23</v>
      </c>
      <c r="B796" s="3">
        <v>1062889</v>
      </c>
      <c r="C796" s="1" t="s">
        <v>1110</v>
      </c>
      <c r="D796" s="99">
        <v>2.4300000000000002</v>
      </c>
      <c r="E796" s="100">
        <v>3.06</v>
      </c>
      <c r="F796" s="3" t="s">
        <v>584</v>
      </c>
      <c r="G796" s="3">
        <v>300</v>
      </c>
      <c r="H796" s="3">
        <v>600</v>
      </c>
      <c r="I796" s="3">
        <v>39173200</v>
      </c>
    </row>
    <row r="797" spans="1:9" x14ac:dyDescent="0.2">
      <c r="A797" s="1" t="s">
        <v>23</v>
      </c>
      <c r="B797" s="3">
        <v>1063907</v>
      </c>
      <c r="C797" s="1" t="s">
        <v>1111</v>
      </c>
      <c r="D797" s="99">
        <v>2.4300000000000002</v>
      </c>
      <c r="E797" s="100">
        <v>3.06</v>
      </c>
      <c r="F797" s="3" t="s">
        <v>584</v>
      </c>
      <c r="G797" s="3">
        <v>640</v>
      </c>
      <c r="H797" s="3" t="s">
        <v>0</v>
      </c>
      <c r="I797" s="3">
        <v>39173200</v>
      </c>
    </row>
    <row r="798" spans="1:9" x14ac:dyDescent="0.2">
      <c r="A798" s="1" t="s">
        <v>32</v>
      </c>
      <c r="B798" s="3">
        <v>1045815</v>
      </c>
      <c r="C798" s="1" t="s">
        <v>273</v>
      </c>
      <c r="D798" s="99">
        <v>204.91</v>
      </c>
      <c r="E798" s="100">
        <v>258.19</v>
      </c>
      <c r="F798" s="3" t="s">
        <v>586</v>
      </c>
      <c r="G798" s="3">
        <v>1</v>
      </c>
      <c r="H798" s="3" t="s">
        <v>0</v>
      </c>
      <c r="I798" s="3">
        <v>84819000</v>
      </c>
    </row>
    <row r="799" spans="1:9" x14ac:dyDescent="0.2">
      <c r="A799" s="1" t="s">
        <v>32</v>
      </c>
      <c r="B799" s="3">
        <v>1045814</v>
      </c>
      <c r="C799" s="1" t="s">
        <v>274</v>
      </c>
      <c r="D799" s="99">
        <v>74.260000000000005</v>
      </c>
      <c r="E799" s="100">
        <v>93.57</v>
      </c>
      <c r="F799" s="3" t="s">
        <v>586</v>
      </c>
      <c r="G799" s="3">
        <v>1</v>
      </c>
      <c r="H799" s="3">
        <v>10</v>
      </c>
      <c r="I799" s="3">
        <v>84818039</v>
      </c>
    </row>
    <row r="800" spans="1:9" x14ac:dyDescent="0.2">
      <c r="A800" s="1" t="s">
        <v>32</v>
      </c>
      <c r="B800" s="3">
        <v>1045813</v>
      </c>
      <c r="C800" s="1" t="s">
        <v>275</v>
      </c>
      <c r="D800" s="99">
        <v>89.81</v>
      </c>
      <c r="E800" s="100">
        <v>113.16</v>
      </c>
      <c r="F800" s="3" t="s">
        <v>586</v>
      </c>
      <c r="G800" s="3">
        <v>1</v>
      </c>
      <c r="H800" s="3">
        <v>10</v>
      </c>
      <c r="I800" s="3">
        <v>84818039</v>
      </c>
    </row>
    <row r="801" spans="1:9" x14ac:dyDescent="0.2">
      <c r="A801" s="1" t="s">
        <v>13</v>
      </c>
      <c r="B801" s="3">
        <v>1065291</v>
      </c>
      <c r="C801" s="1" t="s">
        <v>1112</v>
      </c>
      <c r="D801" s="99">
        <v>19.98</v>
      </c>
      <c r="E801" s="100">
        <v>25.17</v>
      </c>
      <c r="F801" s="3" t="s">
        <v>586</v>
      </c>
      <c r="G801" s="3">
        <v>1</v>
      </c>
      <c r="H801" s="3">
        <v>25</v>
      </c>
      <c r="I801" s="3">
        <v>74122000</v>
      </c>
    </row>
    <row r="802" spans="1:9" x14ac:dyDescent="0.2">
      <c r="A802" s="1" t="s">
        <v>32</v>
      </c>
      <c r="B802" s="3">
        <v>1030135</v>
      </c>
      <c r="C802" s="1" t="s">
        <v>1113</v>
      </c>
      <c r="D802" s="99">
        <v>106.49</v>
      </c>
      <c r="E802" s="100">
        <v>134.18</v>
      </c>
      <c r="F802" s="3" t="s">
        <v>586</v>
      </c>
      <c r="G802" s="3">
        <v>1</v>
      </c>
      <c r="H802" s="3" t="s">
        <v>0</v>
      </c>
      <c r="I802" s="3">
        <v>84818081</v>
      </c>
    </row>
    <row r="803" spans="1:9" x14ac:dyDescent="0.2">
      <c r="A803" s="1" t="s">
        <v>32</v>
      </c>
      <c r="B803" s="3">
        <v>1045816</v>
      </c>
      <c r="C803" s="1" t="s">
        <v>1114</v>
      </c>
      <c r="D803" s="99">
        <v>21.83</v>
      </c>
      <c r="E803" s="100">
        <v>27.51</v>
      </c>
      <c r="F803" s="3" t="s">
        <v>586</v>
      </c>
      <c r="G803" s="3">
        <v>1</v>
      </c>
      <c r="H803" s="3" t="s">
        <v>0</v>
      </c>
      <c r="I803" s="3">
        <v>84819000</v>
      </c>
    </row>
    <row r="804" spans="1:9" x14ac:dyDescent="0.2">
      <c r="A804" s="1" t="s">
        <v>32</v>
      </c>
      <c r="B804" s="3">
        <v>1030134</v>
      </c>
      <c r="C804" s="1" t="s">
        <v>1115</v>
      </c>
      <c r="D804" s="99">
        <v>20.61</v>
      </c>
      <c r="E804" s="100">
        <v>25.97</v>
      </c>
      <c r="F804" s="3" t="s">
        <v>586</v>
      </c>
      <c r="G804" s="3">
        <v>1</v>
      </c>
      <c r="H804" s="3">
        <v>20</v>
      </c>
      <c r="I804" s="3">
        <v>90261081</v>
      </c>
    </row>
    <row r="805" spans="1:9" x14ac:dyDescent="0.2">
      <c r="A805" s="1" t="s">
        <v>36</v>
      </c>
      <c r="B805" s="3">
        <v>1090933</v>
      </c>
      <c r="C805" s="1" t="s">
        <v>1399</v>
      </c>
      <c r="D805" s="99">
        <v>44.89</v>
      </c>
      <c r="E805" s="100">
        <v>56.56</v>
      </c>
      <c r="F805" s="3" t="s">
        <v>586</v>
      </c>
      <c r="G805" s="3">
        <v>10</v>
      </c>
      <c r="H805" s="3">
        <v>200</v>
      </c>
      <c r="I805" s="3">
        <v>39173900</v>
      </c>
    </row>
    <row r="806" spans="1:9" x14ac:dyDescent="0.2">
      <c r="A806" s="1" t="s">
        <v>36</v>
      </c>
      <c r="B806" s="3">
        <v>1090934</v>
      </c>
      <c r="C806" s="1" t="s">
        <v>1400</v>
      </c>
      <c r="D806" s="99">
        <v>63.54</v>
      </c>
      <c r="E806" s="100">
        <v>80.06</v>
      </c>
      <c r="F806" s="3" t="s">
        <v>586</v>
      </c>
      <c r="G806" s="3">
        <v>10</v>
      </c>
      <c r="H806" s="3">
        <v>200</v>
      </c>
      <c r="I806" s="3">
        <v>39173900</v>
      </c>
    </row>
    <row r="807" spans="1:9" x14ac:dyDescent="0.2">
      <c r="A807" s="1" t="s">
        <v>36</v>
      </c>
      <c r="B807" s="3">
        <v>1090935</v>
      </c>
      <c r="C807" s="1" t="s">
        <v>1401</v>
      </c>
      <c r="D807" s="99">
        <v>82.25</v>
      </c>
      <c r="E807" s="100">
        <v>103.64</v>
      </c>
      <c r="F807" s="3" t="s">
        <v>586</v>
      </c>
      <c r="G807" s="3">
        <v>10</v>
      </c>
      <c r="H807" s="3">
        <v>200</v>
      </c>
      <c r="I807" s="3">
        <v>39173900</v>
      </c>
    </row>
    <row r="808" spans="1:9" x14ac:dyDescent="0.2">
      <c r="A808" s="1" t="s">
        <v>36</v>
      </c>
      <c r="B808" s="3">
        <v>1090936</v>
      </c>
      <c r="C808" s="1" t="s">
        <v>1402</v>
      </c>
      <c r="D808" s="99">
        <v>100.9</v>
      </c>
      <c r="E808" s="100">
        <v>127.13</v>
      </c>
      <c r="F808" s="3" t="s">
        <v>586</v>
      </c>
      <c r="G808" s="3">
        <v>10</v>
      </c>
      <c r="H808" s="3">
        <v>200</v>
      </c>
      <c r="I808" s="3">
        <v>39173900</v>
      </c>
    </row>
    <row r="809" spans="1:9" x14ac:dyDescent="0.2">
      <c r="A809" s="1" t="s">
        <v>36</v>
      </c>
      <c r="B809" s="3">
        <v>1090937</v>
      </c>
      <c r="C809" s="1" t="s">
        <v>1403</v>
      </c>
      <c r="D809" s="99">
        <v>119.56</v>
      </c>
      <c r="E809" s="100">
        <v>150.65</v>
      </c>
      <c r="F809" s="3" t="s">
        <v>586</v>
      </c>
      <c r="G809" s="3">
        <v>10</v>
      </c>
      <c r="H809" s="3">
        <v>200</v>
      </c>
      <c r="I809" s="3">
        <v>39173900</v>
      </c>
    </row>
    <row r="810" spans="1:9" x14ac:dyDescent="0.2">
      <c r="A810" s="1" t="s">
        <v>18</v>
      </c>
      <c r="B810" s="3">
        <v>1005372</v>
      </c>
      <c r="C810" s="1" t="s">
        <v>1404</v>
      </c>
      <c r="D810" s="99">
        <v>0.1</v>
      </c>
      <c r="E810" s="100">
        <v>0.13</v>
      </c>
      <c r="F810" s="3" t="s">
        <v>586</v>
      </c>
      <c r="G810" s="3">
        <v>100</v>
      </c>
      <c r="H810" s="3" t="s">
        <v>0</v>
      </c>
      <c r="I810" s="3">
        <v>39269097</v>
      </c>
    </row>
    <row r="811" spans="1:9" x14ac:dyDescent="0.2">
      <c r="A811" s="1" t="s">
        <v>18</v>
      </c>
      <c r="B811" s="3">
        <v>1086531</v>
      </c>
      <c r="C811" s="1" t="s">
        <v>1476</v>
      </c>
      <c r="D811" s="99">
        <v>0.04</v>
      </c>
      <c r="E811" s="100">
        <v>0.05</v>
      </c>
      <c r="F811" s="3" t="s">
        <v>586</v>
      </c>
      <c r="G811" s="3">
        <v>5</v>
      </c>
      <c r="H811" s="3" t="s">
        <v>1473</v>
      </c>
      <c r="I811" s="3">
        <v>39269097</v>
      </c>
    </row>
    <row r="812" spans="1:9" x14ac:dyDescent="0.2">
      <c r="A812" s="1" t="s">
        <v>18</v>
      </c>
      <c r="B812" s="3">
        <v>1005358</v>
      </c>
      <c r="C812" s="1" t="s">
        <v>1405</v>
      </c>
      <c r="D812" s="99">
        <v>3.18</v>
      </c>
      <c r="E812" s="100">
        <v>4.01</v>
      </c>
      <c r="F812" s="3" t="s">
        <v>584</v>
      </c>
      <c r="G812" s="3">
        <v>3</v>
      </c>
      <c r="H812" s="3">
        <v>30</v>
      </c>
      <c r="I812" s="3">
        <v>39269097</v>
      </c>
    </row>
    <row r="813" spans="1:9" x14ac:dyDescent="0.2">
      <c r="A813" s="1" t="s">
        <v>18</v>
      </c>
      <c r="B813" s="3">
        <v>1005049</v>
      </c>
      <c r="C813" s="1" t="s">
        <v>1406</v>
      </c>
      <c r="D813" s="99">
        <v>0.96</v>
      </c>
      <c r="E813" s="100">
        <v>1.21</v>
      </c>
      <c r="F813" s="3" t="s">
        <v>585</v>
      </c>
      <c r="G813" s="3">
        <v>75</v>
      </c>
      <c r="H813" s="3">
        <v>3375</v>
      </c>
      <c r="I813" s="3">
        <v>39201089</v>
      </c>
    </row>
    <row r="814" spans="1:9" x14ac:dyDescent="0.2">
      <c r="A814" s="1" t="s">
        <v>18</v>
      </c>
      <c r="B814" s="3">
        <v>1000017</v>
      </c>
      <c r="C814" s="1" t="s">
        <v>1407</v>
      </c>
      <c r="D814" s="99">
        <v>4.6399999999999997</v>
      </c>
      <c r="E814" s="100">
        <v>5.85</v>
      </c>
      <c r="F814" s="3" t="s">
        <v>585</v>
      </c>
      <c r="G814" s="3">
        <v>60</v>
      </c>
      <c r="H814" s="3" t="s">
        <v>0</v>
      </c>
      <c r="I814" s="3">
        <v>39201089</v>
      </c>
    </row>
    <row r="815" spans="1:9" x14ac:dyDescent="0.2">
      <c r="A815" s="1" t="s">
        <v>18</v>
      </c>
      <c r="B815" s="3">
        <v>1000015</v>
      </c>
      <c r="C815" s="1" t="s">
        <v>1408</v>
      </c>
      <c r="D815" s="99">
        <v>2.87</v>
      </c>
      <c r="E815" s="100">
        <v>3.62</v>
      </c>
      <c r="F815" s="3" t="s">
        <v>585</v>
      </c>
      <c r="G815" s="3">
        <v>103</v>
      </c>
      <c r="H815" s="3">
        <v>2472</v>
      </c>
      <c r="I815" s="3">
        <v>39219060</v>
      </c>
    </row>
    <row r="816" spans="1:9" x14ac:dyDescent="0.2">
      <c r="A816" s="1" t="s">
        <v>18</v>
      </c>
      <c r="B816" s="3">
        <v>1000016</v>
      </c>
      <c r="C816" s="1" t="s">
        <v>1409</v>
      </c>
      <c r="D816" s="99">
        <v>0.22</v>
      </c>
      <c r="E816" s="100">
        <v>0.28000000000000003</v>
      </c>
      <c r="F816" s="3" t="s">
        <v>586</v>
      </c>
      <c r="G816" s="3">
        <v>100</v>
      </c>
      <c r="H816" s="3">
        <v>5000</v>
      </c>
      <c r="I816" s="3">
        <v>39269097</v>
      </c>
    </row>
    <row r="817" spans="1:9" x14ac:dyDescent="0.2">
      <c r="A817" s="1" t="s">
        <v>18</v>
      </c>
      <c r="B817" s="3">
        <v>1000079</v>
      </c>
      <c r="C817" s="1" t="s">
        <v>1410</v>
      </c>
      <c r="D817" s="99">
        <v>0.62</v>
      </c>
      <c r="E817" s="100">
        <v>0.78</v>
      </c>
      <c r="F817" s="3" t="s">
        <v>584</v>
      </c>
      <c r="G817" s="3">
        <v>200</v>
      </c>
      <c r="H817" s="3" t="s">
        <v>0</v>
      </c>
      <c r="I817" s="3">
        <v>39211900</v>
      </c>
    </row>
    <row r="818" spans="1:9" x14ac:dyDescent="0.2">
      <c r="A818" s="1" t="s">
        <v>18</v>
      </c>
      <c r="B818" s="3">
        <v>1000080</v>
      </c>
      <c r="C818" s="1" t="s">
        <v>1411</v>
      </c>
      <c r="D818" s="99">
        <v>1.23</v>
      </c>
      <c r="E818" s="100">
        <v>1.55</v>
      </c>
      <c r="F818" s="3" t="s">
        <v>584</v>
      </c>
      <c r="G818" s="3">
        <v>200</v>
      </c>
      <c r="H818" s="3">
        <v>200</v>
      </c>
      <c r="I818" s="3">
        <v>39211900</v>
      </c>
    </row>
    <row r="819" spans="1:9" x14ac:dyDescent="0.2">
      <c r="A819" s="1" t="s">
        <v>18</v>
      </c>
      <c r="B819" s="3">
        <v>1090229</v>
      </c>
      <c r="C819" s="1" t="s">
        <v>1412</v>
      </c>
      <c r="D819" s="99">
        <v>4.6900000000000004</v>
      </c>
      <c r="E819" s="100">
        <v>5.91</v>
      </c>
      <c r="F819" s="3" t="s">
        <v>584</v>
      </c>
      <c r="G819" s="3">
        <v>18</v>
      </c>
      <c r="H819" s="3">
        <v>720</v>
      </c>
      <c r="I819" s="3">
        <v>39259080</v>
      </c>
    </row>
    <row r="820" spans="1:9" x14ac:dyDescent="0.2">
      <c r="A820" s="1" t="s">
        <v>24</v>
      </c>
      <c r="B820" s="3">
        <v>1042471</v>
      </c>
      <c r="C820" s="1" t="s">
        <v>1116</v>
      </c>
      <c r="D820" s="99">
        <v>47.86</v>
      </c>
      <c r="E820" s="100">
        <v>60.3</v>
      </c>
      <c r="F820" s="3" t="s">
        <v>1458</v>
      </c>
      <c r="G820" s="3">
        <v>1</v>
      </c>
      <c r="H820" s="3">
        <v>10</v>
      </c>
      <c r="I820" s="3">
        <v>84818039</v>
      </c>
    </row>
    <row r="821" spans="1:9" x14ac:dyDescent="0.2">
      <c r="A821" s="1" t="s">
        <v>24</v>
      </c>
      <c r="B821" s="3">
        <v>1030583</v>
      </c>
      <c r="C821" s="1" t="s">
        <v>1117</v>
      </c>
      <c r="D821" s="99">
        <v>115.96</v>
      </c>
      <c r="E821" s="100">
        <v>146.11000000000001</v>
      </c>
      <c r="F821" s="3" t="s">
        <v>1458</v>
      </c>
      <c r="G821" s="3">
        <v>1</v>
      </c>
      <c r="H821" s="3" t="s">
        <v>0</v>
      </c>
      <c r="I821" s="3">
        <v>84818039</v>
      </c>
    </row>
    <row r="822" spans="1:9" x14ac:dyDescent="0.2">
      <c r="A822" s="1" t="s">
        <v>24</v>
      </c>
      <c r="B822" s="3">
        <v>1030584</v>
      </c>
      <c r="C822" s="1" t="s">
        <v>1118</v>
      </c>
      <c r="D822" s="99">
        <v>148.03</v>
      </c>
      <c r="E822" s="100">
        <v>186.52</v>
      </c>
      <c r="F822" s="3" t="s">
        <v>1458</v>
      </c>
      <c r="G822" s="3">
        <v>1</v>
      </c>
      <c r="H822" s="3" t="s">
        <v>0</v>
      </c>
      <c r="I822" s="3">
        <v>84818039</v>
      </c>
    </row>
    <row r="823" spans="1:9" x14ac:dyDescent="0.2">
      <c r="A823" s="1" t="s">
        <v>24</v>
      </c>
      <c r="B823" s="3">
        <v>1030585</v>
      </c>
      <c r="C823" s="1" t="s">
        <v>1119</v>
      </c>
      <c r="D823" s="99">
        <v>217.11</v>
      </c>
      <c r="E823" s="100">
        <v>273.56</v>
      </c>
      <c r="F823" s="3" t="s">
        <v>1458</v>
      </c>
      <c r="G823" s="3">
        <v>1</v>
      </c>
      <c r="H823" s="3" t="s">
        <v>0</v>
      </c>
      <c r="I823" s="3">
        <v>84818039</v>
      </c>
    </row>
    <row r="824" spans="1:9" x14ac:dyDescent="0.2">
      <c r="A824" s="1" t="s">
        <v>24</v>
      </c>
      <c r="B824" s="3">
        <v>1009209</v>
      </c>
      <c r="C824" s="1" t="s">
        <v>276</v>
      </c>
      <c r="D824" s="99">
        <v>84.87</v>
      </c>
      <c r="E824" s="100">
        <v>106.94</v>
      </c>
      <c r="F824" s="3" t="s">
        <v>586</v>
      </c>
      <c r="G824" s="3">
        <v>1</v>
      </c>
      <c r="H824" s="3" t="s">
        <v>0</v>
      </c>
      <c r="I824" s="3">
        <v>84819000</v>
      </c>
    </row>
    <row r="825" spans="1:9" x14ac:dyDescent="0.2">
      <c r="A825" s="1" t="s">
        <v>24</v>
      </c>
      <c r="B825" s="3">
        <v>1032702</v>
      </c>
      <c r="C825" s="1" t="s">
        <v>277</v>
      </c>
      <c r="D825" s="99">
        <v>18.010000000000002</v>
      </c>
      <c r="E825" s="100">
        <v>22.69</v>
      </c>
      <c r="F825" s="3" t="s">
        <v>1458</v>
      </c>
      <c r="G825" s="3">
        <v>1</v>
      </c>
      <c r="H825" s="3">
        <v>5</v>
      </c>
      <c r="I825" s="3">
        <v>39174000</v>
      </c>
    </row>
    <row r="826" spans="1:9" x14ac:dyDescent="0.2">
      <c r="A826" s="1" t="s">
        <v>24</v>
      </c>
      <c r="B826" s="3">
        <v>1009215</v>
      </c>
      <c r="C826" s="1" t="s">
        <v>1120</v>
      </c>
      <c r="D826" s="99">
        <v>5.3</v>
      </c>
      <c r="E826" s="100">
        <v>6.68</v>
      </c>
      <c r="F826" s="3" t="s">
        <v>586</v>
      </c>
      <c r="G826" s="3">
        <v>1</v>
      </c>
      <c r="H826" s="3">
        <v>10</v>
      </c>
      <c r="I826" s="3">
        <v>84819000</v>
      </c>
    </row>
    <row r="827" spans="1:9" x14ac:dyDescent="0.2">
      <c r="A827" s="1" t="s">
        <v>24</v>
      </c>
      <c r="B827" s="3">
        <v>1009214</v>
      </c>
      <c r="C827" s="1" t="s">
        <v>1121</v>
      </c>
      <c r="D827" s="99">
        <v>1.9</v>
      </c>
      <c r="E827" s="100">
        <v>2.39</v>
      </c>
      <c r="F827" s="3" t="s">
        <v>586</v>
      </c>
      <c r="G827" s="3">
        <v>1</v>
      </c>
      <c r="H827" s="3">
        <v>10</v>
      </c>
      <c r="I827" s="3">
        <v>84819000</v>
      </c>
    </row>
    <row r="828" spans="1:9" x14ac:dyDescent="0.2">
      <c r="A828" s="1" t="s">
        <v>24</v>
      </c>
      <c r="B828" s="3">
        <v>1009217</v>
      </c>
      <c r="C828" s="1" t="s">
        <v>1122</v>
      </c>
      <c r="D828" s="99">
        <v>10.61</v>
      </c>
      <c r="E828" s="100">
        <v>13.37</v>
      </c>
      <c r="F828" s="3" t="s">
        <v>586</v>
      </c>
      <c r="G828" s="3">
        <v>1</v>
      </c>
      <c r="H828" s="3">
        <v>20</v>
      </c>
      <c r="I828" s="3">
        <v>90261081</v>
      </c>
    </row>
    <row r="829" spans="1:9" x14ac:dyDescent="0.2">
      <c r="A829" s="1" t="s">
        <v>24</v>
      </c>
      <c r="B829" s="3">
        <v>1090262</v>
      </c>
      <c r="C829" s="1" t="s">
        <v>1124</v>
      </c>
      <c r="D829" s="99">
        <v>30.84</v>
      </c>
      <c r="E829" s="100">
        <v>38.86</v>
      </c>
      <c r="F829" s="3" t="s">
        <v>586</v>
      </c>
      <c r="G829" s="3">
        <v>1</v>
      </c>
      <c r="H829" s="3" t="s">
        <v>0</v>
      </c>
      <c r="I829" s="3">
        <v>84798997</v>
      </c>
    </row>
    <row r="830" spans="1:9" x14ac:dyDescent="0.2">
      <c r="A830" s="1" t="s">
        <v>24</v>
      </c>
      <c r="B830" s="3">
        <v>1090263</v>
      </c>
      <c r="C830" s="1" t="s">
        <v>1481</v>
      </c>
      <c r="D830" s="99">
        <v>30.84</v>
      </c>
      <c r="E830" s="100">
        <v>38.86</v>
      </c>
      <c r="F830" s="3" t="s">
        <v>586</v>
      </c>
      <c r="G830" s="3">
        <v>5</v>
      </c>
      <c r="H830" s="3" t="s">
        <v>0</v>
      </c>
      <c r="I830" s="3">
        <v>90328100</v>
      </c>
    </row>
    <row r="831" spans="1:9" x14ac:dyDescent="0.2">
      <c r="A831" s="1" t="s">
        <v>13</v>
      </c>
      <c r="B831" s="3">
        <v>1086538</v>
      </c>
      <c r="C831" s="1" t="s">
        <v>1125</v>
      </c>
      <c r="D831" s="99">
        <v>101.32</v>
      </c>
      <c r="E831" s="100">
        <v>127.66</v>
      </c>
      <c r="F831" s="3" t="s">
        <v>586</v>
      </c>
      <c r="G831" s="3">
        <v>1</v>
      </c>
      <c r="H831" s="3" t="s">
        <v>0</v>
      </c>
      <c r="I831" s="3">
        <v>84818039</v>
      </c>
    </row>
    <row r="832" spans="1:9" x14ac:dyDescent="0.2">
      <c r="A832" s="1" t="s">
        <v>13</v>
      </c>
      <c r="B832" s="3">
        <v>1086539</v>
      </c>
      <c r="C832" s="1" t="s">
        <v>1126</v>
      </c>
      <c r="D832" s="99">
        <v>122.88</v>
      </c>
      <c r="E832" s="100">
        <v>154.83000000000001</v>
      </c>
      <c r="F832" s="3" t="s">
        <v>586</v>
      </c>
      <c r="G832" s="3">
        <v>1</v>
      </c>
      <c r="H832" s="3" t="s">
        <v>0</v>
      </c>
      <c r="I832" s="3">
        <v>84818039</v>
      </c>
    </row>
    <row r="833" spans="1:9" x14ac:dyDescent="0.2">
      <c r="A833" s="1" t="s">
        <v>13</v>
      </c>
      <c r="B833" s="3">
        <v>1086540</v>
      </c>
      <c r="C833" s="1" t="s">
        <v>1127</v>
      </c>
      <c r="D833" s="99">
        <v>148.75</v>
      </c>
      <c r="E833" s="100">
        <v>187.43</v>
      </c>
      <c r="F833" s="3" t="s">
        <v>586</v>
      </c>
      <c r="G833" s="3">
        <v>1</v>
      </c>
      <c r="H833" s="3" t="s">
        <v>0</v>
      </c>
      <c r="I833" s="3">
        <v>84818039</v>
      </c>
    </row>
    <row r="834" spans="1:9" x14ac:dyDescent="0.2">
      <c r="A834" s="1" t="s">
        <v>13</v>
      </c>
      <c r="B834" s="3">
        <v>1086541</v>
      </c>
      <c r="C834" s="1" t="s">
        <v>1128</v>
      </c>
      <c r="D834" s="99">
        <v>176.78</v>
      </c>
      <c r="E834" s="100">
        <v>222.74</v>
      </c>
      <c r="F834" s="3" t="s">
        <v>586</v>
      </c>
      <c r="G834" s="3">
        <v>1</v>
      </c>
      <c r="H834" s="3" t="s">
        <v>0</v>
      </c>
      <c r="I834" s="3">
        <v>84818039</v>
      </c>
    </row>
    <row r="835" spans="1:9" x14ac:dyDescent="0.2">
      <c r="A835" s="1" t="s">
        <v>13</v>
      </c>
      <c r="B835" s="3">
        <v>1086542</v>
      </c>
      <c r="C835" s="1" t="s">
        <v>1129</v>
      </c>
      <c r="D835" s="99">
        <v>204.81</v>
      </c>
      <c r="E835" s="100">
        <v>258.06</v>
      </c>
      <c r="F835" s="3" t="s">
        <v>586</v>
      </c>
      <c r="G835" s="3">
        <v>1</v>
      </c>
      <c r="H835" s="3" t="s">
        <v>0</v>
      </c>
      <c r="I835" s="3">
        <v>84818039</v>
      </c>
    </row>
    <row r="836" spans="1:9" x14ac:dyDescent="0.2">
      <c r="A836" s="1" t="s">
        <v>13</v>
      </c>
      <c r="B836" s="3">
        <v>1086543</v>
      </c>
      <c r="C836" s="1" t="s">
        <v>1130</v>
      </c>
      <c r="D836" s="99">
        <v>232.82</v>
      </c>
      <c r="E836" s="100">
        <v>293.35000000000002</v>
      </c>
      <c r="F836" s="3" t="s">
        <v>586</v>
      </c>
      <c r="G836" s="3">
        <v>1</v>
      </c>
      <c r="H836" s="3" t="s">
        <v>0</v>
      </c>
      <c r="I836" s="3">
        <v>84818039</v>
      </c>
    </row>
    <row r="837" spans="1:9" x14ac:dyDescent="0.2">
      <c r="A837" s="1" t="s">
        <v>13</v>
      </c>
      <c r="B837" s="3">
        <v>1086544</v>
      </c>
      <c r="C837" s="1" t="s">
        <v>1131</v>
      </c>
      <c r="D837" s="99">
        <v>260.86</v>
      </c>
      <c r="E837" s="100">
        <v>328.68</v>
      </c>
      <c r="F837" s="3" t="s">
        <v>586</v>
      </c>
      <c r="G837" s="3">
        <v>1</v>
      </c>
      <c r="H837" s="3" t="s">
        <v>0</v>
      </c>
      <c r="I837" s="3">
        <v>84818039</v>
      </c>
    </row>
    <row r="838" spans="1:9" x14ac:dyDescent="0.2">
      <c r="A838" s="1" t="s">
        <v>13</v>
      </c>
      <c r="B838" s="3">
        <v>1086545</v>
      </c>
      <c r="C838" s="1" t="s">
        <v>1132</v>
      </c>
      <c r="D838" s="99">
        <v>288.88</v>
      </c>
      <c r="E838" s="100">
        <v>363.99</v>
      </c>
      <c r="F838" s="3" t="s">
        <v>586</v>
      </c>
      <c r="G838" s="3">
        <v>1</v>
      </c>
      <c r="H838" s="3" t="s">
        <v>0</v>
      </c>
      <c r="I838" s="3">
        <v>84818039</v>
      </c>
    </row>
    <row r="839" spans="1:9" x14ac:dyDescent="0.2">
      <c r="A839" s="1" t="s">
        <v>13</v>
      </c>
      <c r="B839" s="3">
        <v>1086546</v>
      </c>
      <c r="C839" s="1" t="s">
        <v>1133</v>
      </c>
      <c r="D839" s="99">
        <v>316.89999999999998</v>
      </c>
      <c r="E839" s="100">
        <v>399.29</v>
      </c>
      <c r="F839" s="3" t="s">
        <v>586</v>
      </c>
      <c r="G839" s="3">
        <v>1</v>
      </c>
      <c r="H839" s="3">
        <v>48</v>
      </c>
      <c r="I839" s="3">
        <v>84818039</v>
      </c>
    </row>
    <row r="840" spans="1:9" x14ac:dyDescent="0.2">
      <c r="A840" s="1" t="s">
        <v>13</v>
      </c>
      <c r="B840" s="3">
        <v>1086547</v>
      </c>
      <c r="C840" s="1" t="s">
        <v>1134</v>
      </c>
      <c r="D840" s="99">
        <v>340.62</v>
      </c>
      <c r="E840" s="100">
        <v>429.18</v>
      </c>
      <c r="F840" s="3" t="s">
        <v>586</v>
      </c>
      <c r="G840" s="3">
        <v>1</v>
      </c>
      <c r="H840" s="3">
        <v>48</v>
      </c>
      <c r="I840" s="3">
        <v>84818039</v>
      </c>
    </row>
    <row r="841" spans="1:9" x14ac:dyDescent="0.2">
      <c r="A841" s="1" t="s">
        <v>13</v>
      </c>
      <c r="B841" s="3">
        <v>1086548</v>
      </c>
      <c r="C841" s="1" t="s">
        <v>1135</v>
      </c>
      <c r="D841" s="99">
        <v>362.18</v>
      </c>
      <c r="E841" s="100">
        <v>456.35</v>
      </c>
      <c r="F841" s="3" t="s">
        <v>586</v>
      </c>
      <c r="G841" s="3">
        <v>1</v>
      </c>
      <c r="H841" s="3">
        <v>48</v>
      </c>
      <c r="I841" s="3">
        <v>84818039</v>
      </c>
    </row>
    <row r="842" spans="1:9" x14ac:dyDescent="0.2">
      <c r="A842" s="1" t="s">
        <v>13</v>
      </c>
      <c r="B842" s="3">
        <v>1088864</v>
      </c>
      <c r="C842" s="1" t="s">
        <v>1136</v>
      </c>
      <c r="D842" s="99">
        <v>401.2</v>
      </c>
      <c r="E842" s="100">
        <v>505.51</v>
      </c>
      <c r="F842" s="3" t="s">
        <v>586</v>
      </c>
      <c r="G842" s="3">
        <v>1</v>
      </c>
      <c r="H842" s="3">
        <v>48</v>
      </c>
      <c r="I842" s="3">
        <v>84818039</v>
      </c>
    </row>
    <row r="843" spans="1:9" x14ac:dyDescent="0.2">
      <c r="A843" s="1" t="s">
        <v>13</v>
      </c>
      <c r="B843" s="3">
        <v>1088865</v>
      </c>
      <c r="C843" s="1" t="s">
        <v>1137</v>
      </c>
      <c r="D843" s="99">
        <v>433.67</v>
      </c>
      <c r="E843" s="100">
        <v>546.41999999999996</v>
      </c>
      <c r="F843" s="3" t="s">
        <v>586</v>
      </c>
      <c r="G843" s="3">
        <v>1</v>
      </c>
      <c r="H843" s="3">
        <v>36</v>
      </c>
      <c r="I843" s="3">
        <v>84818039</v>
      </c>
    </row>
    <row r="844" spans="1:9" x14ac:dyDescent="0.2">
      <c r="A844" s="1" t="s">
        <v>13</v>
      </c>
      <c r="B844" s="3">
        <v>1088866</v>
      </c>
      <c r="C844" s="1" t="s">
        <v>1138</v>
      </c>
      <c r="D844" s="99">
        <v>464.59</v>
      </c>
      <c r="E844" s="100">
        <v>585.38</v>
      </c>
      <c r="F844" s="3" t="s">
        <v>586</v>
      </c>
      <c r="G844" s="3">
        <v>1</v>
      </c>
      <c r="H844" s="3">
        <v>36</v>
      </c>
      <c r="I844" s="3">
        <v>84818039</v>
      </c>
    </row>
    <row r="845" spans="1:9" x14ac:dyDescent="0.2">
      <c r="A845" s="1" t="s">
        <v>13</v>
      </c>
      <c r="B845" s="3">
        <v>1088867</v>
      </c>
      <c r="C845" s="1" t="s">
        <v>1139</v>
      </c>
      <c r="D845" s="99">
        <v>496.24</v>
      </c>
      <c r="E845" s="100">
        <v>625.26</v>
      </c>
      <c r="F845" s="3" t="s">
        <v>586</v>
      </c>
      <c r="G845" s="3">
        <v>1</v>
      </c>
      <c r="H845" s="3">
        <v>36</v>
      </c>
      <c r="I845" s="3">
        <v>84818039</v>
      </c>
    </row>
    <row r="846" spans="1:9" x14ac:dyDescent="0.2">
      <c r="A846" s="1" t="s">
        <v>13</v>
      </c>
      <c r="B846" s="3">
        <v>1088045</v>
      </c>
      <c r="C846" s="1" t="s">
        <v>1140</v>
      </c>
      <c r="D846" s="99">
        <v>95.9</v>
      </c>
      <c r="E846" s="100">
        <v>120.83</v>
      </c>
      <c r="F846" s="3" t="s">
        <v>586</v>
      </c>
      <c r="G846" s="3">
        <v>1</v>
      </c>
      <c r="H846" s="3" t="s">
        <v>0</v>
      </c>
      <c r="I846" s="3">
        <v>84818039</v>
      </c>
    </row>
    <row r="847" spans="1:9" x14ac:dyDescent="0.2">
      <c r="A847" s="1" t="s">
        <v>13</v>
      </c>
      <c r="B847" s="3">
        <v>1088046</v>
      </c>
      <c r="C847" s="1" t="s">
        <v>1141</v>
      </c>
      <c r="D847" s="99">
        <v>114.75</v>
      </c>
      <c r="E847" s="100">
        <v>144.59</v>
      </c>
      <c r="F847" s="3" t="s">
        <v>586</v>
      </c>
      <c r="G847" s="3">
        <v>1</v>
      </c>
      <c r="H847" s="3" t="s">
        <v>0</v>
      </c>
      <c r="I847" s="3">
        <v>84818039</v>
      </c>
    </row>
    <row r="848" spans="1:9" x14ac:dyDescent="0.2">
      <c r="A848" s="1" t="s">
        <v>13</v>
      </c>
      <c r="B848" s="3">
        <v>1088047</v>
      </c>
      <c r="C848" s="1" t="s">
        <v>1142</v>
      </c>
      <c r="D848" s="99">
        <v>137.91</v>
      </c>
      <c r="E848" s="100">
        <v>173.77</v>
      </c>
      <c r="F848" s="3" t="s">
        <v>586</v>
      </c>
      <c r="G848" s="3">
        <v>1</v>
      </c>
      <c r="H848" s="3" t="s">
        <v>0</v>
      </c>
      <c r="I848" s="3">
        <v>84818039</v>
      </c>
    </row>
    <row r="849" spans="1:9" x14ac:dyDescent="0.2">
      <c r="A849" s="1" t="s">
        <v>13</v>
      </c>
      <c r="B849" s="3">
        <v>1088048</v>
      </c>
      <c r="C849" s="1" t="s">
        <v>1143</v>
      </c>
      <c r="D849" s="99">
        <v>163.22999999999999</v>
      </c>
      <c r="E849" s="100">
        <v>205.67</v>
      </c>
      <c r="F849" s="3" t="s">
        <v>586</v>
      </c>
      <c r="G849" s="3">
        <v>1</v>
      </c>
      <c r="H849" s="3" t="s">
        <v>0</v>
      </c>
      <c r="I849" s="3">
        <v>84818039</v>
      </c>
    </row>
    <row r="850" spans="1:9" x14ac:dyDescent="0.2">
      <c r="A850" s="1" t="s">
        <v>13</v>
      </c>
      <c r="B850" s="3">
        <v>1088049</v>
      </c>
      <c r="C850" s="1" t="s">
        <v>1144</v>
      </c>
      <c r="D850" s="99">
        <v>188.55</v>
      </c>
      <c r="E850" s="100">
        <v>237.57</v>
      </c>
      <c r="F850" s="3" t="s">
        <v>586</v>
      </c>
      <c r="G850" s="3">
        <v>1</v>
      </c>
      <c r="H850" s="3" t="s">
        <v>0</v>
      </c>
      <c r="I850" s="3">
        <v>84818039</v>
      </c>
    </row>
    <row r="851" spans="1:9" x14ac:dyDescent="0.2">
      <c r="A851" s="1" t="s">
        <v>13</v>
      </c>
      <c r="B851" s="3">
        <v>1088050</v>
      </c>
      <c r="C851" s="1" t="s">
        <v>1145</v>
      </c>
      <c r="D851" s="99">
        <v>213.85</v>
      </c>
      <c r="E851" s="100">
        <v>269.45</v>
      </c>
      <c r="F851" s="3" t="s">
        <v>586</v>
      </c>
      <c r="G851" s="3">
        <v>1</v>
      </c>
      <c r="H851" s="3" t="s">
        <v>0</v>
      </c>
      <c r="I851" s="3">
        <v>84818039</v>
      </c>
    </row>
    <row r="852" spans="1:9" x14ac:dyDescent="0.2">
      <c r="A852" s="1" t="s">
        <v>13</v>
      </c>
      <c r="B852" s="3">
        <v>1088051</v>
      </c>
      <c r="C852" s="1" t="s">
        <v>1146</v>
      </c>
      <c r="D852" s="99">
        <v>239.18</v>
      </c>
      <c r="E852" s="100">
        <v>301.37</v>
      </c>
      <c r="F852" s="3" t="s">
        <v>586</v>
      </c>
      <c r="G852" s="3">
        <v>1</v>
      </c>
      <c r="H852" s="3" t="s">
        <v>0</v>
      </c>
      <c r="I852" s="3">
        <v>84818039</v>
      </c>
    </row>
    <row r="853" spans="1:9" x14ac:dyDescent="0.2">
      <c r="A853" s="1" t="s">
        <v>13</v>
      </c>
      <c r="B853" s="3">
        <v>1088052</v>
      </c>
      <c r="C853" s="1" t="s">
        <v>1147</v>
      </c>
      <c r="D853" s="99">
        <v>264.49</v>
      </c>
      <c r="E853" s="100">
        <v>333.26</v>
      </c>
      <c r="F853" s="3" t="s">
        <v>586</v>
      </c>
      <c r="G853" s="3">
        <v>1</v>
      </c>
      <c r="H853" s="3" t="s">
        <v>0</v>
      </c>
      <c r="I853" s="3">
        <v>84818039</v>
      </c>
    </row>
    <row r="854" spans="1:9" x14ac:dyDescent="0.2">
      <c r="A854" s="1" t="s">
        <v>13</v>
      </c>
      <c r="B854" s="3">
        <v>1088053</v>
      </c>
      <c r="C854" s="1" t="s">
        <v>1148</v>
      </c>
      <c r="D854" s="99">
        <v>289.8</v>
      </c>
      <c r="E854" s="100">
        <v>365.15</v>
      </c>
      <c r="F854" s="3" t="s">
        <v>586</v>
      </c>
      <c r="G854" s="3">
        <v>1</v>
      </c>
      <c r="H854" s="3">
        <v>48</v>
      </c>
      <c r="I854" s="3">
        <v>84818039</v>
      </c>
    </row>
    <row r="855" spans="1:9" x14ac:dyDescent="0.2">
      <c r="A855" s="1" t="s">
        <v>13</v>
      </c>
      <c r="B855" s="3">
        <v>1088054</v>
      </c>
      <c r="C855" s="1" t="s">
        <v>1149</v>
      </c>
      <c r="D855" s="99">
        <v>310.81</v>
      </c>
      <c r="E855" s="100">
        <v>391.62</v>
      </c>
      <c r="F855" s="3" t="s">
        <v>586</v>
      </c>
      <c r="G855" s="3">
        <v>1</v>
      </c>
      <c r="H855" s="3">
        <v>48</v>
      </c>
      <c r="I855" s="3">
        <v>84818039</v>
      </c>
    </row>
    <row r="856" spans="1:9" x14ac:dyDescent="0.2">
      <c r="A856" s="1" t="s">
        <v>13</v>
      </c>
      <c r="B856" s="3">
        <v>1088055</v>
      </c>
      <c r="C856" s="1" t="s">
        <v>1150</v>
      </c>
      <c r="D856" s="99">
        <v>329.66</v>
      </c>
      <c r="E856" s="100">
        <v>415.37</v>
      </c>
      <c r="F856" s="3" t="s">
        <v>586</v>
      </c>
      <c r="G856" s="3">
        <v>1</v>
      </c>
      <c r="H856" s="3">
        <v>48</v>
      </c>
      <c r="I856" s="3">
        <v>84818039</v>
      </c>
    </row>
    <row r="857" spans="1:9" x14ac:dyDescent="0.2">
      <c r="A857" s="1" t="s">
        <v>13</v>
      </c>
      <c r="B857" s="3">
        <v>1088868</v>
      </c>
      <c r="C857" s="1" t="s">
        <v>1151</v>
      </c>
      <c r="D857" s="99">
        <v>365.97</v>
      </c>
      <c r="E857" s="100">
        <v>461.12</v>
      </c>
      <c r="F857" s="3" t="s">
        <v>586</v>
      </c>
      <c r="G857" s="3">
        <v>1</v>
      </c>
      <c r="H857" s="3">
        <v>48</v>
      </c>
      <c r="I857" s="3">
        <v>84818039</v>
      </c>
    </row>
    <row r="858" spans="1:9" x14ac:dyDescent="0.2">
      <c r="A858" s="1" t="s">
        <v>13</v>
      </c>
      <c r="B858" s="3">
        <v>1088869</v>
      </c>
      <c r="C858" s="1" t="s">
        <v>1152</v>
      </c>
      <c r="D858" s="99">
        <v>395.73</v>
      </c>
      <c r="E858" s="100">
        <v>498.62</v>
      </c>
      <c r="F858" s="3" t="s">
        <v>586</v>
      </c>
      <c r="G858" s="3">
        <v>1</v>
      </c>
      <c r="H858" s="3">
        <v>36</v>
      </c>
      <c r="I858" s="3">
        <v>84818039</v>
      </c>
    </row>
    <row r="859" spans="1:9" x14ac:dyDescent="0.2">
      <c r="A859" s="1" t="s">
        <v>13</v>
      </c>
      <c r="B859" s="3">
        <v>1088870</v>
      </c>
      <c r="C859" s="1" t="s">
        <v>1153</v>
      </c>
      <c r="D859" s="99">
        <v>423.94</v>
      </c>
      <c r="E859" s="100">
        <v>534.16</v>
      </c>
      <c r="F859" s="3" t="s">
        <v>586</v>
      </c>
      <c r="G859" s="3">
        <v>1</v>
      </c>
      <c r="H859" s="3">
        <v>36</v>
      </c>
      <c r="I859" s="3">
        <v>84818039</v>
      </c>
    </row>
    <row r="860" spans="1:9" x14ac:dyDescent="0.2">
      <c r="A860" s="1" t="s">
        <v>13</v>
      </c>
      <c r="B860" s="3">
        <v>1088871</v>
      </c>
      <c r="C860" s="1" t="s">
        <v>1154</v>
      </c>
      <c r="D860" s="99">
        <v>452.88</v>
      </c>
      <c r="E860" s="100">
        <v>570.63</v>
      </c>
      <c r="F860" s="3" t="s">
        <v>586</v>
      </c>
      <c r="G860" s="3">
        <v>1</v>
      </c>
      <c r="H860" s="3">
        <v>36</v>
      </c>
      <c r="I860" s="3">
        <v>84818039</v>
      </c>
    </row>
    <row r="861" spans="1:9" x14ac:dyDescent="0.2">
      <c r="A861" s="1" t="s">
        <v>13</v>
      </c>
      <c r="B861" s="3">
        <v>1013016</v>
      </c>
      <c r="C861" s="1" t="s">
        <v>1155</v>
      </c>
      <c r="D861" s="99">
        <v>9.84</v>
      </c>
      <c r="E861" s="100">
        <v>12.4</v>
      </c>
      <c r="F861" s="3" t="s">
        <v>586</v>
      </c>
      <c r="G861" s="3">
        <v>1</v>
      </c>
      <c r="H861" s="3">
        <v>20</v>
      </c>
      <c r="I861" s="3">
        <v>90261081</v>
      </c>
    </row>
    <row r="862" spans="1:9" x14ac:dyDescent="0.2">
      <c r="A862" s="1" t="s">
        <v>13</v>
      </c>
      <c r="B862" s="3">
        <v>1086558</v>
      </c>
      <c r="C862" s="1" t="s">
        <v>1156</v>
      </c>
      <c r="D862" s="99">
        <v>27.16</v>
      </c>
      <c r="E862" s="100">
        <v>34.22</v>
      </c>
      <c r="F862" s="3" t="s">
        <v>1458</v>
      </c>
      <c r="G862" s="3">
        <v>1</v>
      </c>
      <c r="H862" s="3">
        <v>10</v>
      </c>
      <c r="I862" s="3">
        <v>84818081</v>
      </c>
    </row>
    <row r="863" spans="1:9" x14ac:dyDescent="0.2">
      <c r="A863" s="1" t="s">
        <v>13</v>
      </c>
      <c r="B863" s="3">
        <v>1087763</v>
      </c>
      <c r="C863" s="1" t="s">
        <v>278</v>
      </c>
      <c r="D863" s="99">
        <v>24.27</v>
      </c>
      <c r="E863" s="100">
        <v>30.58</v>
      </c>
      <c r="F863" s="3" t="s">
        <v>1458</v>
      </c>
      <c r="G863" s="3">
        <v>1</v>
      </c>
      <c r="H863" s="3" t="s">
        <v>0</v>
      </c>
      <c r="I863" s="3">
        <v>84798997</v>
      </c>
    </row>
    <row r="864" spans="1:9" x14ac:dyDescent="0.2">
      <c r="A864" s="1" t="s">
        <v>13</v>
      </c>
      <c r="B864" s="3">
        <v>1087778</v>
      </c>
      <c r="C864" s="1" t="s">
        <v>279</v>
      </c>
      <c r="D864" s="99">
        <v>25.07</v>
      </c>
      <c r="E864" s="100">
        <v>31.59</v>
      </c>
      <c r="F864" s="3" t="s">
        <v>1458</v>
      </c>
      <c r="G864" s="3">
        <v>1</v>
      </c>
      <c r="H864" s="3" t="s">
        <v>0</v>
      </c>
      <c r="I864" s="3">
        <v>84798997</v>
      </c>
    </row>
    <row r="865" spans="1:9" x14ac:dyDescent="0.2">
      <c r="A865" s="1" t="s">
        <v>13</v>
      </c>
      <c r="B865" s="3">
        <v>1005100</v>
      </c>
      <c r="C865" s="1" t="s">
        <v>280</v>
      </c>
      <c r="D865" s="99">
        <v>46.89</v>
      </c>
      <c r="E865" s="100">
        <v>59.08</v>
      </c>
      <c r="F865" s="3" t="s">
        <v>1458</v>
      </c>
      <c r="G865" s="3">
        <v>1</v>
      </c>
      <c r="H865" s="3">
        <v>10</v>
      </c>
      <c r="I865" s="3">
        <v>84818079</v>
      </c>
    </row>
    <row r="866" spans="1:9" x14ac:dyDescent="0.2">
      <c r="A866" s="1" t="s">
        <v>13</v>
      </c>
      <c r="B866" s="3">
        <v>1093473</v>
      </c>
      <c r="C866" s="1" t="s">
        <v>1413</v>
      </c>
      <c r="D866" s="99">
        <v>117.42</v>
      </c>
      <c r="E866" s="100">
        <v>147.94999999999999</v>
      </c>
      <c r="F866" s="3" t="s">
        <v>586</v>
      </c>
      <c r="G866" s="3">
        <v>1</v>
      </c>
      <c r="H866" s="3">
        <v>27</v>
      </c>
      <c r="I866" s="3">
        <v>73269098</v>
      </c>
    </row>
    <row r="867" spans="1:9" x14ac:dyDescent="0.2">
      <c r="A867" s="1" t="s">
        <v>13</v>
      </c>
      <c r="B867" s="3">
        <v>1093474</v>
      </c>
      <c r="C867" s="1" t="s">
        <v>1414</v>
      </c>
      <c r="D867" s="99">
        <v>135.46</v>
      </c>
      <c r="E867" s="100">
        <v>170.68</v>
      </c>
      <c r="F867" s="3" t="s">
        <v>586</v>
      </c>
      <c r="G867" s="3">
        <v>1</v>
      </c>
      <c r="H867" s="3">
        <v>20</v>
      </c>
      <c r="I867" s="3">
        <v>73269098</v>
      </c>
    </row>
    <row r="868" spans="1:9" x14ac:dyDescent="0.2">
      <c r="A868" s="1" t="s">
        <v>13</v>
      </c>
      <c r="B868" s="3">
        <v>1093475</v>
      </c>
      <c r="C868" s="1" t="s">
        <v>1415</v>
      </c>
      <c r="D868" s="99">
        <v>155.62</v>
      </c>
      <c r="E868" s="100">
        <v>196.08</v>
      </c>
      <c r="F868" s="3" t="s">
        <v>586</v>
      </c>
      <c r="G868" s="3">
        <v>1</v>
      </c>
      <c r="H868" s="3">
        <v>18</v>
      </c>
      <c r="I868" s="3">
        <v>73269098</v>
      </c>
    </row>
    <row r="869" spans="1:9" x14ac:dyDescent="0.2">
      <c r="A869" s="1" t="s">
        <v>13</v>
      </c>
      <c r="B869" s="3">
        <v>1093476</v>
      </c>
      <c r="C869" s="1" t="s">
        <v>1416</v>
      </c>
      <c r="D869" s="99">
        <v>178.74</v>
      </c>
      <c r="E869" s="100">
        <v>225.21</v>
      </c>
      <c r="F869" s="3" t="s">
        <v>586</v>
      </c>
      <c r="G869" s="3">
        <v>1</v>
      </c>
      <c r="H869" s="3">
        <v>13</v>
      </c>
      <c r="I869" s="3">
        <v>73269098</v>
      </c>
    </row>
    <row r="870" spans="1:9" x14ac:dyDescent="0.2">
      <c r="A870" s="1" t="s">
        <v>13</v>
      </c>
      <c r="B870" s="3">
        <v>1093477</v>
      </c>
      <c r="C870" s="1" t="s">
        <v>1417</v>
      </c>
      <c r="D870" s="99">
        <v>191.4</v>
      </c>
      <c r="E870" s="100">
        <v>241.16</v>
      </c>
      <c r="F870" s="3" t="s">
        <v>586</v>
      </c>
      <c r="G870" s="3">
        <v>1</v>
      </c>
      <c r="H870" s="3">
        <v>9</v>
      </c>
      <c r="I870" s="3">
        <v>73269098</v>
      </c>
    </row>
    <row r="871" spans="1:9" x14ac:dyDescent="0.2">
      <c r="A871" s="1" t="s">
        <v>13</v>
      </c>
      <c r="B871" s="3">
        <v>1093478</v>
      </c>
      <c r="C871" s="1" t="s">
        <v>1418</v>
      </c>
      <c r="D871" s="99">
        <v>214.48</v>
      </c>
      <c r="E871" s="100">
        <v>270.24</v>
      </c>
      <c r="F871" s="3" t="s">
        <v>586</v>
      </c>
      <c r="G871" s="3">
        <v>1</v>
      </c>
      <c r="H871" s="3">
        <v>9</v>
      </c>
      <c r="I871" s="3">
        <v>73269098</v>
      </c>
    </row>
    <row r="872" spans="1:9" x14ac:dyDescent="0.2">
      <c r="A872" s="1" t="s">
        <v>13</v>
      </c>
      <c r="B872" s="3">
        <v>1093528</v>
      </c>
      <c r="C872" s="1" t="s">
        <v>1419</v>
      </c>
      <c r="D872" s="99">
        <v>71.010000000000005</v>
      </c>
      <c r="E872" s="100">
        <v>89.47</v>
      </c>
      <c r="F872" s="3" t="s">
        <v>586</v>
      </c>
      <c r="G872" s="3">
        <v>1</v>
      </c>
      <c r="H872" s="3" t="s">
        <v>0</v>
      </c>
      <c r="I872" s="3">
        <v>73269098</v>
      </c>
    </row>
    <row r="873" spans="1:9" x14ac:dyDescent="0.2">
      <c r="A873" s="1" t="s">
        <v>13</v>
      </c>
      <c r="B873" s="3">
        <v>1093541</v>
      </c>
      <c r="C873" s="1" t="s">
        <v>1420</v>
      </c>
      <c r="D873" s="99">
        <v>84.1</v>
      </c>
      <c r="E873" s="100">
        <v>105.97</v>
      </c>
      <c r="F873" s="3" t="s">
        <v>586</v>
      </c>
      <c r="G873" s="3">
        <v>1</v>
      </c>
      <c r="H873" s="3" t="s">
        <v>0</v>
      </c>
      <c r="I873" s="3">
        <v>73269098</v>
      </c>
    </row>
    <row r="874" spans="1:9" x14ac:dyDescent="0.2">
      <c r="A874" s="1" t="s">
        <v>13</v>
      </c>
      <c r="B874" s="3">
        <v>1093542</v>
      </c>
      <c r="C874" s="1" t="s">
        <v>1421</v>
      </c>
      <c r="D874" s="99">
        <v>96.96</v>
      </c>
      <c r="E874" s="100">
        <v>122.17</v>
      </c>
      <c r="F874" s="3" t="s">
        <v>586</v>
      </c>
      <c r="G874" s="3">
        <v>1</v>
      </c>
      <c r="H874" s="3">
        <v>50</v>
      </c>
      <c r="I874" s="3">
        <v>73269098</v>
      </c>
    </row>
    <row r="875" spans="1:9" x14ac:dyDescent="0.2">
      <c r="A875" s="1" t="s">
        <v>13</v>
      </c>
      <c r="B875" s="3">
        <v>1093543</v>
      </c>
      <c r="C875" s="1" t="s">
        <v>1422</v>
      </c>
      <c r="D875" s="99">
        <v>107.22</v>
      </c>
      <c r="E875" s="100">
        <v>135.1</v>
      </c>
      <c r="F875" s="3" t="s">
        <v>586</v>
      </c>
      <c r="G875" s="3">
        <v>1</v>
      </c>
      <c r="H875" s="3">
        <v>40</v>
      </c>
      <c r="I875" s="3">
        <v>73269098</v>
      </c>
    </row>
    <row r="876" spans="1:9" x14ac:dyDescent="0.2">
      <c r="A876" s="1" t="s">
        <v>13</v>
      </c>
      <c r="B876" s="3">
        <v>1093544</v>
      </c>
      <c r="C876" s="1" t="s">
        <v>1423</v>
      </c>
      <c r="D876" s="99">
        <v>117.99</v>
      </c>
      <c r="E876" s="100">
        <v>148.66999999999999</v>
      </c>
      <c r="F876" s="3" t="s">
        <v>586</v>
      </c>
      <c r="G876" s="3">
        <v>1</v>
      </c>
      <c r="H876" s="3">
        <v>25</v>
      </c>
      <c r="I876" s="3">
        <v>73269098</v>
      </c>
    </row>
    <row r="877" spans="1:9" x14ac:dyDescent="0.2">
      <c r="A877" s="1" t="s">
        <v>13</v>
      </c>
      <c r="B877" s="3">
        <v>1093546</v>
      </c>
      <c r="C877" s="1" t="s">
        <v>1424</v>
      </c>
      <c r="D877" s="99">
        <v>131.99</v>
      </c>
      <c r="E877" s="100">
        <v>166.31</v>
      </c>
      <c r="F877" s="3" t="s">
        <v>586</v>
      </c>
      <c r="G877" s="3">
        <v>1</v>
      </c>
      <c r="H877" s="3">
        <v>22</v>
      </c>
      <c r="I877" s="3">
        <v>73269098</v>
      </c>
    </row>
    <row r="878" spans="1:9" x14ac:dyDescent="0.2">
      <c r="A878" s="1" t="s">
        <v>13</v>
      </c>
      <c r="B878" s="3">
        <v>1093547</v>
      </c>
      <c r="C878" s="1" t="s">
        <v>1425</v>
      </c>
      <c r="D878" s="99">
        <v>99.94</v>
      </c>
      <c r="E878" s="100">
        <v>125.92</v>
      </c>
      <c r="F878" s="3" t="s">
        <v>586</v>
      </c>
      <c r="G878" s="3">
        <v>1</v>
      </c>
      <c r="H878" s="3" t="s">
        <v>0</v>
      </c>
      <c r="I878" s="3">
        <v>73269098</v>
      </c>
    </row>
    <row r="879" spans="1:9" x14ac:dyDescent="0.2">
      <c r="A879" s="1" t="s">
        <v>13</v>
      </c>
      <c r="B879" s="3">
        <v>1093548</v>
      </c>
      <c r="C879" s="1" t="s">
        <v>1426</v>
      </c>
      <c r="D879" s="99">
        <v>109.59</v>
      </c>
      <c r="E879" s="100">
        <v>138.08000000000001</v>
      </c>
      <c r="F879" s="3" t="s">
        <v>586</v>
      </c>
      <c r="G879" s="3">
        <v>1</v>
      </c>
      <c r="H879" s="3" t="s">
        <v>0</v>
      </c>
      <c r="I879" s="3">
        <v>73269098</v>
      </c>
    </row>
    <row r="880" spans="1:9" x14ac:dyDescent="0.2">
      <c r="A880" s="1" t="s">
        <v>13</v>
      </c>
      <c r="B880" s="3">
        <v>1093549</v>
      </c>
      <c r="C880" s="1" t="s">
        <v>1427</v>
      </c>
      <c r="D880" s="99">
        <v>123.12</v>
      </c>
      <c r="E880" s="100">
        <v>155.13</v>
      </c>
      <c r="F880" s="3" t="s">
        <v>586</v>
      </c>
      <c r="G880" s="3">
        <v>1</v>
      </c>
      <c r="H880" s="3">
        <v>50</v>
      </c>
      <c r="I880" s="3">
        <v>73269098</v>
      </c>
    </row>
    <row r="881" spans="1:9" x14ac:dyDescent="0.2">
      <c r="A881" s="1" t="s">
        <v>13</v>
      </c>
      <c r="B881" s="3">
        <v>1093550</v>
      </c>
      <c r="C881" s="1" t="s">
        <v>1428</v>
      </c>
      <c r="D881" s="99">
        <v>139.01</v>
      </c>
      <c r="E881" s="100">
        <v>175.15</v>
      </c>
      <c r="F881" s="3" t="s">
        <v>586</v>
      </c>
      <c r="G881" s="3">
        <v>1</v>
      </c>
      <c r="H881" s="3">
        <v>40</v>
      </c>
      <c r="I881" s="3">
        <v>73269098</v>
      </c>
    </row>
    <row r="882" spans="1:9" x14ac:dyDescent="0.2">
      <c r="A882" s="1" t="s">
        <v>13</v>
      </c>
      <c r="B882" s="3">
        <v>1093551</v>
      </c>
      <c r="C882" s="1" t="s">
        <v>1429</v>
      </c>
      <c r="D882" s="99">
        <v>144.13999999999999</v>
      </c>
      <c r="E882" s="100">
        <v>181.62</v>
      </c>
      <c r="F882" s="3" t="s">
        <v>586</v>
      </c>
      <c r="G882" s="3">
        <v>1</v>
      </c>
      <c r="H882" s="3">
        <v>25</v>
      </c>
      <c r="I882" s="3">
        <v>73269098</v>
      </c>
    </row>
    <row r="883" spans="1:9" x14ac:dyDescent="0.2">
      <c r="A883" s="1" t="s">
        <v>13</v>
      </c>
      <c r="B883" s="3">
        <v>1093552</v>
      </c>
      <c r="C883" s="1" t="s">
        <v>1430</v>
      </c>
      <c r="D883" s="99">
        <v>173.57</v>
      </c>
      <c r="E883" s="100">
        <v>218.7</v>
      </c>
      <c r="F883" s="3" t="s">
        <v>586</v>
      </c>
      <c r="G883" s="3">
        <v>1</v>
      </c>
      <c r="H883" s="3">
        <v>22</v>
      </c>
      <c r="I883" s="3">
        <v>73269098</v>
      </c>
    </row>
    <row r="884" spans="1:9" x14ac:dyDescent="0.2">
      <c r="A884" s="1" t="s">
        <v>13</v>
      </c>
      <c r="B884" s="3">
        <v>1093554</v>
      </c>
      <c r="C884" s="1" t="s">
        <v>1157</v>
      </c>
      <c r="D884" s="99">
        <v>23.12</v>
      </c>
      <c r="E884" s="100">
        <v>29.13</v>
      </c>
      <c r="F884" s="3" t="s">
        <v>586</v>
      </c>
      <c r="G884" s="3">
        <v>1</v>
      </c>
      <c r="H884" s="3" t="s">
        <v>0</v>
      </c>
      <c r="I884" s="3">
        <v>83014090</v>
      </c>
    </row>
    <row r="885" spans="1:9" x14ac:dyDescent="0.2">
      <c r="A885" s="1" t="s">
        <v>13</v>
      </c>
      <c r="B885" s="3">
        <v>1093555</v>
      </c>
      <c r="C885" s="1" t="s">
        <v>1158</v>
      </c>
      <c r="D885" s="99">
        <v>4.97</v>
      </c>
      <c r="E885" s="100">
        <v>6.26</v>
      </c>
      <c r="F885" s="3" t="s">
        <v>586</v>
      </c>
      <c r="G885" s="3">
        <v>1</v>
      </c>
      <c r="H885" s="3" t="s">
        <v>0</v>
      </c>
      <c r="I885" s="3">
        <v>73269092</v>
      </c>
    </row>
    <row r="886" spans="1:9" x14ac:dyDescent="0.2">
      <c r="A886" s="1" t="s">
        <v>13</v>
      </c>
      <c r="B886" s="3">
        <v>1046996</v>
      </c>
      <c r="C886" s="1" t="s">
        <v>1431</v>
      </c>
      <c r="D886" s="99">
        <v>123.83</v>
      </c>
      <c r="E886" s="100">
        <v>156.03</v>
      </c>
      <c r="F886" s="3" t="s">
        <v>586</v>
      </c>
      <c r="G886" s="3">
        <v>1</v>
      </c>
      <c r="H886" s="3" t="s">
        <v>0</v>
      </c>
      <c r="I886" s="3">
        <v>73269098</v>
      </c>
    </row>
    <row r="887" spans="1:9" x14ac:dyDescent="0.2">
      <c r="A887" s="1" t="s">
        <v>13</v>
      </c>
      <c r="B887" s="3">
        <v>1046997</v>
      </c>
      <c r="C887" s="1" t="s">
        <v>1432</v>
      </c>
      <c r="D887" s="99">
        <v>151.66</v>
      </c>
      <c r="E887" s="100">
        <v>191.09</v>
      </c>
      <c r="F887" s="3" t="s">
        <v>586</v>
      </c>
      <c r="G887" s="3">
        <v>1</v>
      </c>
      <c r="H887" s="3">
        <v>10</v>
      </c>
      <c r="I887" s="3">
        <v>73269098</v>
      </c>
    </row>
    <row r="888" spans="1:9" x14ac:dyDescent="0.2">
      <c r="A888" s="1" t="s">
        <v>13</v>
      </c>
      <c r="B888" s="3">
        <v>1046998</v>
      </c>
      <c r="C888" s="1" t="s">
        <v>1433</v>
      </c>
      <c r="D888" s="99">
        <v>161.43</v>
      </c>
      <c r="E888" s="100">
        <v>203.4</v>
      </c>
      <c r="F888" s="3" t="s">
        <v>586</v>
      </c>
      <c r="G888" s="3">
        <v>1</v>
      </c>
      <c r="H888" s="3" t="s">
        <v>0</v>
      </c>
      <c r="I888" s="3">
        <v>73269098</v>
      </c>
    </row>
    <row r="889" spans="1:9" x14ac:dyDescent="0.2">
      <c r="A889" s="1" t="s">
        <v>13</v>
      </c>
      <c r="B889" s="3">
        <v>1046999</v>
      </c>
      <c r="C889" s="1" t="s">
        <v>1434</v>
      </c>
      <c r="D889" s="99">
        <v>180.28</v>
      </c>
      <c r="E889" s="100">
        <v>227.15</v>
      </c>
      <c r="F889" s="3" t="s">
        <v>586</v>
      </c>
      <c r="G889" s="3">
        <v>1</v>
      </c>
      <c r="H889" s="3" t="s">
        <v>0</v>
      </c>
      <c r="I889" s="3">
        <v>73269098</v>
      </c>
    </row>
    <row r="890" spans="1:9" x14ac:dyDescent="0.2">
      <c r="A890" s="1" t="s">
        <v>39</v>
      </c>
      <c r="B890" s="3">
        <v>1087155</v>
      </c>
      <c r="C890" s="1" t="s">
        <v>1159</v>
      </c>
      <c r="D890" s="99">
        <v>1011.34</v>
      </c>
      <c r="E890" s="100">
        <v>1274.29</v>
      </c>
      <c r="F890" s="3" t="s">
        <v>586</v>
      </c>
      <c r="G890" s="3">
        <v>1</v>
      </c>
      <c r="H890" s="3">
        <v>10</v>
      </c>
      <c r="I890" s="3">
        <v>90328900</v>
      </c>
    </row>
    <row r="891" spans="1:9" x14ac:dyDescent="0.2">
      <c r="A891" s="1" t="s">
        <v>39</v>
      </c>
      <c r="B891" s="3">
        <v>1087158</v>
      </c>
      <c r="C891" s="1" t="s">
        <v>1160</v>
      </c>
      <c r="D891" s="99">
        <v>1070.8399999999999</v>
      </c>
      <c r="E891" s="100">
        <v>1349.26</v>
      </c>
      <c r="F891" s="3" t="s">
        <v>1458</v>
      </c>
      <c r="G891" s="3">
        <v>1</v>
      </c>
      <c r="H891" s="3" t="s">
        <v>0</v>
      </c>
      <c r="I891" s="3">
        <v>90321080</v>
      </c>
    </row>
    <row r="892" spans="1:9" x14ac:dyDescent="0.2">
      <c r="A892" s="1" t="s">
        <v>39</v>
      </c>
      <c r="B892" s="3">
        <v>1087159</v>
      </c>
      <c r="C892" s="1" t="s">
        <v>1161</v>
      </c>
      <c r="D892" s="99">
        <v>61.47</v>
      </c>
      <c r="E892" s="100">
        <v>77.45</v>
      </c>
      <c r="F892" s="3" t="s">
        <v>586</v>
      </c>
      <c r="G892" s="3">
        <v>1</v>
      </c>
      <c r="H892" s="3">
        <v>10</v>
      </c>
      <c r="I892" s="3">
        <v>90321020</v>
      </c>
    </row>
    <row r="893" spans="1:9" x14ac:dyDescent="0.2">
      <c r="A893" s="1" t="s">
        <v>39</v>
      </c>
      <c r="B893" s="3">
        <v>1087160</v>
      </c>
      <c r="C893" s="1" t="s">
        <v>1162</v>
      </c>
      <c r="D893" s="99">
        <v>251.05</v>
      </c>
      <c r="E893" s="100">
        <v>316.32</v>
      </c>
      <c r="F893" s="3" t="s">
        <v>586</v>
      </c>
      <c r="G893" s="3">
        <v>1</v>
      </c>
      <c r="H893" s="3" t="s">
        <v>0</v>
      </c>
      <c r="I893" s="3">
        <v>90318080</v>
      </c>
    </row>
    <row r="894" spans="1:9" x14ac:dyDescent="0.2">
      <c r="A894" s="1" t="s">
        <v>39</v>
      </c>
      <c r="B894" s="3">
        <v>1087165</v>
      </c>
      <c r="C894" s="1" t="s">
        <v>1163</v>
      </c>
      <c r="D894" s="99">
        <v>242.54</v>
      </c>
      <c r="E894" s="100">
        <v>305.60000000000002</v>
      </c>
      <c r="F894" s="3" t="s">
        <v>1458</v>
      </c>
      <c r="G894" s="3">
        <v>1</v>
      </c>
      <c r="H894" s="3">
        <v>10</v>
      </c>
      <c r="I894" s="3">
        <v>90321080</v>
      </c>
    </row>
    <row r="895" spans="1:9" x14ac:dyDescent="0.2">
      <c r="A895" s="1" t="s">
        <v>40</v>
      </c>
      <c r="B895" s="3">
        <v>1071693</v>
      </c>
      <c r="C895" s="1" t="s">
        <v>1164</v>
      </c>
      <c r="D895" s="99">
        <v>318.27</v>
      </c>
      <c r="E895" s="100">
        <v>401.02</v>
      </c>
      <c r="F895" s="3" t="s">
        <v>1458</v>
      </c>
      <c r="G895" s="3">
        <v>1</v>
      </c>
      <c r="H895" s="3">
        <v>4</v>
      </c>
      <c r="I895" s="3">
        <v>90328900</v>
      </c>
    </row>
    <row r="896" spans="1:9" x14ac:dyDescent="0.2">
      <c r="A896" s="1" t="s">
        <v>41</v>
      </c>
      <c r="B896" s="3">
        <v>1071676</v>
      </c>
      <c r="C896" s="1" t="s">
        <v>1165</v>
      </c>
      <c r="D896" s="99">
        <v>52.15</v>
      </c>
      <c r="E896" s="100">
        <v>65.709999999999994</v>
      </c>
      <c r="F896" s="3" t="s">
        <v>586</v>
      </c>
      <c r="G896" s="3">
        <v>1</v>
      </c>
      <c r="H896" s="3">
        <v>21</v>
      </c>
      <c r="I896" s="3">
        <v>90329000</v>
      </c>
    </row>
    <row r="897" spans="1:9" x14ac:dyDescent="0.2">
      <c r="A897" s="1" t="s">
        <v>40</v>
      </c>
      <c r="B897" s="3">
        <v>1071661</v>
      </c>
      <c r="C897" s="1" t="s">
        <v>1166</v>
      </c>
      <c r="D897" s="99">
        <v>12.73</v>
      </c>
      <c r="E897" s="100">
        <v>16.04</v>
      </c>
      <c r="F897" s="3" t="s">
        <v>586</v>
      </c>
      <c r="G897" s="3">
        <v>1</v>
      </c>
      <c r="H897" s="3" t="s">
        <v>0</v>
      </c>
      <c r="I897" s="3">
        <v>90321080</v>
      </c>
    </row>
    <row r="898" spans="1:9" x14ac:dyDescent="0.2">
      <c r="A898" s="1" t="s">
        <v>38</v>
      </c>
      <c r="B898" s="3">
        <v>1071671</v>
      </c>
      <c r="C898" s="1" t="s">
        <v>1167</v>
      </c>
      <c r="D898" s="99">
        <v>33.950000000000003</v>
      </c>
      <c r="E898" s="100">
        <v>42.78</v>
      </c>
      <c r="F898" s="3" t="s">
        <v>586</v>
      </c>
      <c r="G898" s="3">
        <v>1</v>
      </c>
      <c r="H898" s="3">
        <v>45</v>
      </c>
      <c r="I898" s="3">
        <v>90329000</v>
      </c>
    </row>
    <row r="899" spans="1:9" x14ac:dyDescent="0.2">
      <c r="A899" s="1" t="s">
        <v>43</v>
      </c>
      <c r="B899" s="3">
        <v>1078306</v>
      </c>
      <c r="C899" s="1" t="s">
        <v>1168</v>
      </c>
      <c r="D899" s="99">
        <v>1058.8599999999999</v>
      </c>
      <c r="E899" s="100">
        <v>1334.16</v>
      </c>
      <c r="F899" s="3" t="s">
        <v>586</v>
      </c>
      <c r="G899" s="3">
        <v>1</v>
      </c>
      <c r="H899" s="3">
        <v>30</v>
      </c>
      <c r="I899" s="3">
        <v>84137030</v>
      </c>
    </row>
    <row r="900" spans="1:9" x14ac:dyDescent="0.2">
      <c r="A900" s="1" t="s">
        <v>43</v>
      </c>
      <c r="B900" s="3">
        <v>1078308</v>
      </c>
      <c r="C900" s="1" t="s">
        <v>1169</v>
      </c>
      <c r="D900" s="99">
        <v>1276.8</v>
      </c>
      <c r="E900" s="100">
        <v>1608.77</v>
      </c>
      <c r="F900" s="3" t="s">
        <v>586</v>
      </c>
      <c r="G900" s="3">
        <v>1</v>
      </c>
      <c r="H900" s="3">
        <v>18</v>
      </c>
      <c r="I900" s="3">
        <v>84137030</v>
      </c>
    </row>
    <row r="901" spans="1:9" x14ac:dyDescent="0.2">
      <c r="A901" s="1" t="s">
        <v>1477</v>
      </c>
      <c r="B901" s="3">
        <v>1002357</v>
      </c>
      <c r="C901" s="1" t="s">
        <v>1478</v>
      </c>
      <c r="D901" s="99">
        <v>190.96</v>
      </c>
      <c r="E901" s="100">
        <v>240.61</v>
      </c>
      <c r="F901" s="3" t="s">
        <v>586</v>
      </c>
      <c r="G901" s="3">
        <v>5</v>
      </c>
      <c r="H901" s="3" t="s">
        <v>0</v>
      </c>
      <c r="I901" s="3">
        <v>85011091</v>
      </c>
    </row>
    <row r="902" spans="1:9" x14ac:dyDescent="0.2">
      <c r="A902" s="1" t="s">
        <v>42</v>
      </c>
      <c r="B902" s="3">
        <v>1084560</v>
      </c>
      <c r="C902" s="1" t="s">
        <v>1479</v>
      </c>
      <c r="D902" s="99">
        <v>189.09</v>
      </c>
      <c r="E902" s="100">
        <v>238.25</v>
      </c>
      <c r="F902" s="3" t="s">
        <v>586</v>
      </c>
      <c r="G902" s="3">
        <v>5</v>
      </c>
      <c r="H902" s="3" t="s">
        <v>1480</v>
      </c>
      <c r="I902" s="3">
        <v>85011010</v>
      </c>
    </row>
    <row r="903" spans="1:9" x14ac:dyDescent="0.2">
      <c r="A903" s="1" t="s">
        <v>42</v>
      </c>
      <c r="B903" s="3">
        <v>1078310</v>
      </c>
      <c r="C903" s="1" t="s">
        <v>1170</v>
      </c>
      <c r="D903" s="99">
        <v>2058.69</v>
      </c>
      <c r="E903" s="100">
        <v>2593.9499999999998</v>
      </c>
      <c r="F903" s="3" t="s">
        <v>586</v>
      </c>
      <c r="G903" s="3">
        <v>1</v>
      </c>
      <c r="H903" s="3">
        <v>8</v>
      </c>
      <c r="I903" s="3">
        <v>84137030</v>
      </c>
    </row>
    <row r="904" spans="1:9" x14ac:dyDescent="0.2">
      <c r="A904" s="1" t="s">
        <v>25</v>
      </c>
      <c r="B904" s="3">
        <v>1067386</v>
      </c>
      <c r="C904" s="1" t="s">
        <v>1171</v>
      </c>
      <c r="D904" s="99">
        <v>414.85</v>
      </c>
      <c r="E904" s="100">
        <v>522.71</v>
      </c>
      <c r="F904" s="3" t="s">
        <v>586</v>
      </c>
      <c r="G904" s="3">
        <v>1</v>
      </c>
      <c r="H904" s="3" t="s">
        <v>0</v>
      </c>
      <c r="I904" s="3">
        <v>84137030</v>
      </c>
    </row>
    <row r="905" spans="1:9" x14ac:dyDescent="0.2">
      <c r="A905" s="1" t="s">
        <v>25</v>
      </c>
      <c r="B905" s="3">
        <v>1067387</v>
      </c>
      <c r="C905" s="1" t="s">
        <v>1172</v>
      </c>
      <c r="D905" s="99">
        <v>423.46</v>
      </c>
      <c r="E905" s="100">
        <v>533.55999999999995</v>
      </c>
      <c r="F905" s="3" t="s">
        <v>586</v>
      </c>
      <c r="G905" s="3">
        <v>1</v>
      </c>
      <c r="H905" s="3" t="s">
        <v>0</v>
      </c>
      <c r="I905" s="3">
        <v>84137030</v>
      </c>
    </row>
    <row r="906" spans="1:9" x14ac:dyDescent="0.2">
      <c r="A906" s="1" t="s">
        <v>19</v>
      </c>
      <c r="B906" s="3">
        <v>1008497</v>
      </c>
      <c r="C906" s="1" t="s">
        <v>281</v>
      </c>
      <c r="D906" s="99">
        <v>8.6300000000000008</v>
      </c>
      <c r="E906" s="100">
        <v>10.87</v>
      </c>
      <c r="F906" s="3" t="s">
        <v>586</v>
      </c>
      <c r="G906" s="3">
        <v>50</v>
      </c>
      <c r="H906" s="3">
        <v>200</v>
      </c>
      <c r="I906" s="3">
        <v>84818099</v>
      </c>
    </row>
    <row r="907" spans="1:9" x14ac:dyDescent="0.2">
      <c r="A907" s="1" t="s">
        <v>25</v>
      </c>
      <c r="B907" s="3">
        <v>1078304</v>
      </c>
      <c r="C907" s="1" t="s">
        <v>1173</v>
      </c>
      <c r="D907" s="99">
        <v>540.07000000000005</v>
      </c>
      <c r="E907" s="100">
        <v>680.49</v>
      </c>
      <c r="F907" s="3" t="s">
        <v>586</v>
      </c>
      <c r="G907" s="3">
        <v>1</v>
      </c>
      <c r="H907" s="3" t="s">
        <v>0</v>
      </c>
      <c r="I907" s="3">
        <v>84137030</v>
      </c>
    </row>
    <row r="908" spans="1:9" x14ac:dyDescent="0.2">
      <c r="A908" s="1" t="s">
        <v>28</v>
      </c>
      <c r="B908" s="3">
        <v>1086562</v>
      </c>
      <c r="C908" s="1" t="s">
        <v>1174</v>
      </c>
      <c r="D908" s="99">
        <v>256.99</v>
      </c>
      <c r="E908" s="100">
        <v>323.81</v>
      </c>
      <c r="F908" s="3" t="s">
        <v>586</v>
      </c>
      <c r="G908" s="3">
        <v>1</v>
      </c>
      <c r="H908" s="3">
        <v>45</v>
      </c>
      <c r="I908" s="3">
        <v>84139100</v>
      </c>
    </row>
    <row r="909" spans="1:9" x14ac:dyDescent="0.2">
      <c r="A909" s="1" t="s">
        <v>28</v>
      </c>
      <c r="B909" s="3">
        <v>1086564</v>
      </c>
      <c r="C909" s="1" t="s">
        <v>1175</v>
      </c>
      <c r="D909" s="99">
        <v>21.85</v>
      </c>
      <c r="E909" s="100">
        <v>27.53</v>
      </c>
      <c r="F909" s="3" t="s">
        <v>586</v>
      </c>
      <c r="G909" s="3">
        <v>1</v>
      </c>
      <c r="H909" s="3" t="s">
        <v>0</v>
      </c>
      <c r="I909" s="3">
        <v>84139100</v>
      </c>
    </row>
    <row r="910" spans="1:9" x14ac:dyDescent="0.2">
      <c r="A910" s="1" t="s">
        <v>25</v>
      </c>
      <c r="B910" s="3">
        <v>1000171</v>
      </c>
      <c r="C910" s="1" t="s">
        <v>1176</v>
      </c>
      <c r="D910" s="99">
        <v>588.51</v>
      </c>
      <c r="E910" s="100">
        <v>741.52</v>
      </c>
      <c r="F910" s="3" t="s">
        <v>586</v>
      </c>
      <c r="G910" s="3">
        <v>1</v>
      </c>
      <c r="H910" s="3" t="s">
        <v>0</v>
      </c>
      <c r="I910" s="3">
        <v>84137030</v>
      </c>
    </row>
    <row r="911" spans="1:9" x14ac:dyDescent="0.2">
      <c r="A911" s="1" t="s">
        <v>44</v>
      </c>
      <c r="B911" s="3">
        <v>1093284</v>
      </c>
      <c r="C911" s="1" t="s">
        <v>1177</v>
      </c>
      <c r="D911" s="99">
        <v>952.03</v>
      </c>
      <c r="E911" s="100">
        <v>1199.56</v>
      </c>
      <c r="F911" s="3" t="s">
        <v>1458</v>
      </c>
      <c r="G911" s="3">
        <v>1</v>
      </c>
      <c r="H911" s="3">
        <v>3</v>
      </c>
      <c r="I911" s="3">
        <v>90328900</v>
      </c>
    </row>
    <row r="912" spans="1:9" x14ac:dyDescent="0.2">
      <c r="A912" s="1" t="s">
        <v>44</v>
      </c>
      <c r="B912" s="3">
        <v>1093287</v>
      </c>
      <c r="C912" s="1" t="s">
        <v>1178</v>
      </c>
      <c r="D912" s="99">
        <v>1337.87</v>
      </c>
      <c r="E912" s="100">
        <v>1685.72</v>
      </c>
      <c r="F912" s="3" t="s">
        <v>1458</v>
      </c>
      <c r="G912" s="3">
        <v>1</v>
      </c>
      <c r="H912" s="3">
        <v>2</v>
      </c>
      <c r="I912" s="3">
        <v>90328900</v>
      </c>
    </row>
    <row r="913" spans="1:9" x14ac:dyDescent="0.2">
      <c r="A913" s="1" t="s">
        <v>38</v>
      </c>
      <c r="B913" s="3">
        <v>1093030</v>
      </c>
      <c r="C913" s="1" t="s">
        <v>1179</v>
      </c>
      <c r="D913" s="99">
        <v>514.91</v>
      </c>
      <c r="E913" s="100">
        <v>648.79</v>
      </c>
      <c r="F913" s="3" t="s">
        <v>586</v>
      </c>
      <c r="G913" s="3">
        <v>1</v>
      </c>
      <c r="H913" s="3">
        <v>16</v>
      </c>
      <c r="I913" s="3">
        <v>90328900</v>
      </c>
    </row>
    <row r="914" spans="1:9" x14ac:dyDescent="0.2">
      <c r="A914" s="1" t="s">
        <v>44</v>
      </c>
      <c r="B914" s="3">
        <v>1093021</v>
      </c>
      <c r="C914" s="1" t="s">
        <v>1180</v>
      </c>
      <c r="D914" s="99">
        <v>237.71</v>
      </c>
      <c r="E914" s="100">
        <v>299.51</v>
      </c>
      <c r="F914" s="3" t="s">
        <v>586</v>
      </c>
      <c r="G914" s="3">
        <v>1</v>
      </c>
      <c r="H914" s="3">
        <v>4</v>
      </c>
      <c r="I914" s="3">
        <v>90328900</v>
      </c>
    </row>
    <row r="915" spans="1:9" x14ac:dyDescent="0.2">
      <c r="A915" s="1" t="s">
        <v>44</v>
      </c>
      <c r="B915" s="3">
        <v>1093133</v>
      </c>
      <c r="C915" s="1" t="s">
        <v>1181</v>
      </c>
      <c r="D915" s="99">
        <v>59.45</v>
      </c>
      <c r="E915" s="100">
        <v>74.91</v>
      </c>
      <c r="F915" s="3" t="s">
        <v>586</v>
      </c>
      <c r="G915" s="3">
        <v>1</v>
      </c>
      <c r="H915" s="3">
        <v>16</v>
      </c>
      <c r="I915" s="3">
        <v>90328900</v>
      </c>
    </row>
    <row r="916" spans="1:9" x14ac:dyDescent="0.2">
      <c r="A916" s="1" t="s">
        <v>44</v>
      </c>
      <c r="B916" s="3">
        <v>1093028</v>
      </c>
      <c r="C916" s="1" t="s">
        <v>1182</v>
      </c>
      <c r="D916" s="99">
        <v>47.65</v>
      </c>
      <c r="E916" s="100">
        <v>60.04</v>
      </c>
      <c r="F916" s="3" t="s">
        <v>586</v>
      </c>
      <c r="G916" s="3">
        <v>1</v>
      </c>
      <c r="H916" s="3">
        <v>16</v>
      </c>
      <c r="I916" s="3">
        <v>90329000</v>
      </c>
    </row>
    <row r="917" spans="1:9" x14ac:dyDescent="0.2">
      <c r="A917" s="1" t="s">
        <v>44</v>
      </c>
      <c r="B917" s="3">
        <v>1071673</v>
      </c>
      <c r="C917" s="1" t="s">
        <v>282</v>
      </c>
      <c r="D917" s="99">
        <v>65.48</v>
      </c>
      <c r="E917" s="100">
        <v>82.5</v>
      </c>
      <c r="F917" s="3" t="s">
        <v>586</v>
      </c>
      <c r="G917" s="3">
        <v>1</v>
      </c>
      <c r="H917" s="3">
        <v>16</v>
      </c>
      <c r="I917" s="3">
        <v>90329000</v>
      </c>
    </row>
    <row r="918" spans="1:9" x14ac:dyDescent="0.2">
      <c r="A918" s="1" t="s">
        <v>44</v>
      </c>
      <c r="B918" s="3">
        <v>1087816</v>
      </c>
      <c r="C918" s="1" t="s">
        <v>1183</v>
      </c>
      <c r="D918" s="99">
        <v>95.98</v>
      </c>
      <c r="E918" s="100">
        <v>120.93</v>
      </c>
      <c r="F918" s="3" t="s">
        <v>586</v>
      </c>
      <c r="G918" s="3">
        <v>1</v>
      </c>
      <c r="H918" s="3" t="s">
        <v>0</v>
      </c>
      <c r="I918" s="3">
        <v>90321020</v>
      </c>
    </row>
    <row r="919" spans="1:9" x14ac:dyDescent="0.2">
      <c r="A919" s="1" t="s">
        <v>44</v>
      </c>
      <c r="B919" s="3">
        <v>1087817</v>
      </c>
      <c r="C919" s="1" t="s">
        <v>283</v>
      </c>
      <c r="D919" s="99">
        <v>95.98</v>
      </c>
      <c r="E919" s="100">
        <v>120.93</v>
      </c>
      <c r="F919" s="3" t="s">
        <v>586</v>
      </c>
      <c r="G919" s="3">
        <v>1</v>
      </c>
      <c r="H919" s="3" t="s">
        <v>0</v>
      </c>
      <c r="I919" s="3">
        <v>90321020</v>
      </c>
    </row>
    <row r="920" spans="1:9" x14ac:dyDescent="0.2">
      <c r="A920" s="1" t="s">
        <v>44</v>
      </c>
      <c r="B920" s="3">
        <v>1087815</v>
      </c>
      <c r="C920" s="1" t="s">
        <v>1184</v>
      </c>
      <c r="D920" s="99">
        <v>58.23</v>
      </c>
      <c r="E920" s="100">
        <v>73.37</v>
      </c>
      <c r="F920" s="3" t="s">
        <v>586</v>
      </c>
      <c r="G920" s="3">
        <v>1</v>
      </c>
      <c r="H920" s="3" t="s">
        <v>0</v>
      </c>
      <c r="I920" s="3">
        <v>90329000</v>
      </c>
    </row>
    <row r="921" spans="1:9" x14ac:dyDescent="0.2">
      <c r="A921" s="1" t="s">
        <v>44</v>
      </c>
      <c r="B921" s="3">
        <v>1086984</v>
      </c>
      <c r="C921" s="1" t="s">
        <v>1185</v>
      </c>
      <c r="D921" s="99">
        <v>76.38</v>
      </c>
      <c r="E921" s="100">
        <v>96.24</v>
      </c>
      <c r="F921" s="3" t="s">
        <v>586</v>
      </c>
      <c r="G921" s="3">
        <v>1</v>
      </c>
      <c r="H921" s="3" t="s">
        <v>0</v>
      </c>
      <c r="I921" s="3">
        <v>90321020</v>
      </c>
    </row>
    <row r="922" spans="1:9" x14ac:dyDescent="0.2">
      <c r="A922" s="1" t="s">
        <v>44</v>
      </c>
      <c r="B922" s="3">
        <v>1086979</v>
      </c>
      <c r="C922" s="1" t="s">
        <v>1186</v>
      </c>
      <c r="D922" s="99">
        <v>48.68</v>
      </c>
      <c r="E922" s="100">
        <v>61.34</v>
      </c>
      <c r="F922" s="3" t="s">
        <v>586</v>
      </c>
      <c r="G922" s="3">
        <v>1</v>
      </c>
      <c r="H922" s="3" t="s">
        <v>0</v>
      </c>
      <c r="I922" s="3">
        <v>90321020</v>
      </c>
    </row>
    <row r="923" spans="1:9" x14ac:dyDescent="0.2">
      <c r="A923" s="1" t="s">
        <v>44</v>
      </c>
      <c r="B923" s="3">
        <v>1071660</v>
      </c>
      <c r="C923" s="1" t="s">
        <v>1187</v>
      </c>
      <c r="D923" s="99">
        <v>114.42</v>
      </c>
      <c r="E923" s="100">
        <v>144.16999999999999</v>
      </c>
      <c r="F923" s="3" t="s">
        <v>586</v>
      </c>
      <c r="G923" s="3">
        <v>1</v>
      </c>
      <c r="H923" s="3">
        <v>24</v>
      </c>
      <c r="I923" s="3">
        <v>90329000</v>
      </c>
    </row>
    <row r="924" spans="1:9" x14ac:dyDescent="0.2">
      <c r="A924" s="1" t="s">
        <v>38</v>
      </c>
      <c r="B924" s="3">
        <v>1071684</v>
      </c>
      <c r="C924" s="1" t="s">
        <v>1188</v>
      </c>
      <c r="D924" s="99">
        <v>7.43</v>
      </c>
      <c r="E924" s="100">
        <v>9.36</v>
      </c>
      <c r="F924" s="3" t="s">
        <v>586</v>
      </c>
      <c r="G924" s="3">
        <v>1</v>
      </c>
      <c r="H924" s="3" t="s">
        <v>0</v>
      </c>
      <c r="I924" s="3">
        <v>90329000</v>
      </c>
    </row>
    <row r="925" spans="1:9" x14ac:dyDescent="0.2">
      <c r="A925" s="1" t="s">
        <v>37</v>
      </c>
      <c r="B925" s="3">
        <v>1087163</v>
      </c>
      <c r="C925" s="1" t="s">
        <v>284</v>
      </c>
      <c r="D925" s="99">
        <v>531.80999999999995</v>
      </c>
      <c r="E925" s="100">
        <v>670.08</v>
      </c>
      <c r="F925" s="3" t="s">
        <v>1458</v>
      </c>
      <c r="G925" s="3">
        <v>1</v>
      </c>
      <c r="H925" s="3">
        <v>3</v>
      </c>
      <c r="I925" s="3">
        <v>90328900</v>
      </c>
    </row>
    <row r="926" spans="1:9" x14ac:dyDescent="0.2">
      <c r="A926" s="1" t="s">
        <v>37</v>
      </c>
      <c r="B926" s="3">
        <v>1087162</v>
      </c>
      <c r="C926" s="1" t="s">
        <v>285</v>
      </c>
      <c r="D926" s="99">
        <v>271.98</v>
      </c>
      <c r="E926" s="100">
        <v>342.69</v>
      </c>
      <c r="F926" s="3" t="s">
        <v>586</v>
      </c>
      <c r="G926" s="3">
        <v>1</v>
      </c>
      <c r="H926" s="3">
        <v>4</v>
      </c>
      <c r="I926" s="3">
        <v>90328900</v>
      </c>
    </row>
    <row r="927" spans="1:9" x14ac:dyDescent="0.2">
      <c r="A927" s="1" t="s">
        <v>45</v>
      </c>
      <c r="B927" s="3">
        <v>1071686</v>
      </c>
      <c r="C927" s="1" t="s">
        <v>287</v>
      </c>
      <c r="D927" s="99">
        <v>63.65</v>
      </c>
      <c r="E927" s="100">
        <v>80.2</v>
      </c>
      <c r="F927" s="3" t="s">
        <v>586</v>
      </c>
      <c r="G927" s="3">
        <v>1</v>
      </c>
      <c r="H927" s="3">
        <v>16</v>
      </c>
      <c r="I927" s="3">
        <v>90329000</v>
      </c>
    </row>
    <row r="928" spans="1:9" x14ac:dyDescent="0.2">
      <c r="A928" s="1" t="s">
        <v>45</v>
      </c>
      <c r="B928" s="3">
        <v>1071651</v>
      </c>
      <c r="C928" s="1" t="s">
        <v>288</v>
      </c>
      <c r="D928" s="99">
        <v>51.05</v>
      </c>
      <c r="E928" s="100">
        <v>64.319999999999993</v>
      </c>
      <c r="F928" s="3" t="s">
        <v>586</v>
      </c>
      <c r="G928" s="3">
        <v>1</v>
      </c>
      <c r="H928" s="3">
        <v>16</v>
      </c>
      <c r="I928" s="3">
        <v>90329000</v>
      </c>
    </row>
    <row r="929" spans="1:9" x14ac:dyDescent="0.2">
      <c r="A929" s="1" t="s">
        <v>37</v>
      </c>
      <c r="B929" s="3">
        <v>1087161</v>
      </c>
      <c r="C929" s="1" t="s">
        <v>1189</v>
      </c>
      <c r="D929" s="99">
        <v>368.21</v>
      </c>
      <c r="E929" s="100">
        <v>463.94</v>
      </c>
      <c r="F929" s="3" t="s">
        <v>586</v>
      </c>
      <c r="G929" s="3">
        <v>1</v>
      </c>
      <c r="H929" s="3">
        <v>7</v>
      </c>
      <c r="I929" s="3">
        <v>90329000</v>
      </c>
    </row>
    <row r="930" spans="1:9" x14ac:dyDescent="0.2">
      <c r="A930" s="1" t="s">
        <v>37</v>
      </c>
      <c r="B930" s="3">
        <v>1087812</v>
      </c>
      <c r="C930" s="1" t="s">
        <v>286</v>
      </c>
      <c r="D930" s="99">
        <v>51.54</v>
      </c>
      <c r="E930" s="100">
        <v>64.94</v>
      </c>
      <c r="F930" s="3" t="s">
        <v>586</v>
      </c>
      <c r="G930" s="3">
        <v>1</v>
      </c>
      <c r="H930" s="3" t="s">
        <v>0</v>
      </c>
      <c r="I930" s="3">
        <v>90329000</v>
      </c>
    </row>
    <row r="931" spans="1:9" x14ac:dyDescent="0.2">
      <c r="A931" s="1" t="s">
        <v>37</v>
      </c>
      <c r="B931" s="3">
        <v>1087164</v>
      </c>
      <c r="C931" s="1" t="s">
        <v>1190</v>
      </c>
      <c r="D931" s="99">
        <v>352.38</v>
      </c>
      <c r="E931" s="100">
        <v>444</v>
      </c>
      <c r="F931" s="3" t="s">
        <v>586</v>
      </c>
      <c r="G931" s="3">
        <v>1</v>
      </c>
      <c r="H931" s="3" t="s">
        <v>0</v>
      </c>
      <c r="I931" s="3">
        <v>90329000</v>
      </c>
    </row>
    <row r="932" spans="1:9" x14ac:dyDescent="0.2">
      <c r="A932" s="1" t="s">
        <v>45</v>
      </c>
      <c r="B932" s="3">
        <v>1093280</v>
      </c>
      <c r="C932" s="1" t="s">
        <v>1191</v>
      </c>
      <c r="D932" s="99">
        <v>935.03</v>
      </c>
      <c r="E932" s="100">
        <v>1178.1400000000001</v>
      </c>
      <c r="F932" s="3" t="s">
        <v>1458</v>
      </c>
      <c r="G932" s="3">
        <v>1</v>
      </c>
      <c r="H932" s="3">
        <v>3</v>
      </c>
      <c r="I932" s="3">
        <v>90328900</v>
      </c>
    </row>
    <row r="933" spans="1:9" x14ac:dyDescent="0.2">
      <c r="A933" s="1" t="s">
        <v>45</v>
      </c>
      <c r="B933" s="3">
        <v>1093282</v>
      </c>
      <c r="C933" s="1" t="s">
        <v>1192</v>
      </c>
      <c r="D933" s="99">
        <v>1263</v>
      </c>
      <c r="E933" s="100">
        <v>1591.38</v>
      </c>
      <c r="F933" s="3" t="s">
        <v>1458</v>
      </c>
      <c r="G933" s="3">
        <v>1</v>
      </c>
      <c r="H933" s="3">
        <v>2</v>
      </c>
      <c r="I933" s="3">
        <v>90328900</v>
      </c>
    </row>
    <row r="934" spans="1:9" x14ac:dyDescent="0.2">
      <c r="A934" s="1" t="s">
        <v>45</v>
      </c>
      <c r="B934" s="3">
        <v>1093017</v>
      </c>
      <c r="C934" s="1" t="s">
        <v>1193</v>
      </c>
      <c r="D934" s="99">
        <v>193.49</v>
      </c>
      <c r="E934" s="100">
        <v>243.8</v>
      </c>
      <c r="F934" s="3" t="s">
        <v>586</v>
      </c>
      <c r="G934" s="3">
        <v>1</v>
      </c>
      <c r="H934" s="3">
        <v>4</v>
      </c>
      <c r="I934" s="3">
        <v>90328900</v>
      </c>
    </row>
    <row r="935" spans="1:9" x14ac:dyDescent="0.2">
      <c r="A935" s="1" t="s">
        <v>45</v>
      </c>
      <c r="B935" s="3">
        <v>1093134</v>
      </c>
      <c r="C935" s="1" t="s">
        <v>1194</v>
      </c>
      <c r="D935" s="99">
        <v>63.27</v>
      </c>
      <c r="E935" s="100">
        <v>79.72</v>
      </c>
      <c r="F935" s="3" t="s">
        <v>586</v>
      </c>
      <c r="G935" s="3">
        <v>1</v>
      </c>
      <c r="H935" s="3">
        <v>16</v>
      </c>
      <c r="I935" s="3">
        <v>90328900</v>
      </c>
    </row>
    <row r="936" spans="1:9" x14ac:dyDescent="0.2">
      <c r="A936" s="1" t="s">
        <v>45</v>
      </c>
      <c r="B936" s="3">
        <v>1093135</v>
      </c>
      <c r="C936" s="1" t="s">
        <v>1195</v>
      </c>
      <c r="D936" s="99">
        <v>50.57</v>
      </c>
      <c r="E936" s="100">
        <v>63.72</v>
      </c>
      <c r="F936" s="3" t="s">
        <v>586</v>
      </c>
      <c r="G936" s="3">
        <v>1</v>
      </c>
      <c r="H936" s="3">
        <v>16</v>
      </c>
      <c r="I936" s="3">
        <v>90328900</v>
      </c>
    </row>
    <row r="937" spans="1:9" x14ac:dyDescent="0.2">
      <c r="A937" s="1" t="s">
        <v>45</v>
      </c>
      <c r="B937" s="3">
        <v>1087813</v>
      </c>
      <c r="C937" s="1" t="s">
        <v>1196</v>
      </c>
      <c r="D937" s="99">
        <v>89.06</v>
      </c>
      <c r="E937" s="100">
        <v>112.22</v>
      </c>
      <c r="F937" s="3" t="s">
        <v>586</v>
      </c>
      <c r="G937" s="3">
        <v>1</v>
      </c>
      <c r="H937" s="3" t="s">
        <v>0</v>
      </c>
      <c r="I937" s="3">
        <v>90321020</v>
      </c>
    </row>
    <row r="938" spans="1:9" x14ac:dyDescent="0.2">
      <c r="A938" s="1" t="s">
        <v>45</v>
      </c>
      <c r="B938" s="3">
        <v>1087814</v>
      </c>
      <c r="C938" s="1" t="s">
        <v>289</v>
      </c>
      <c r="D938" s="99">
        <v>89.06</v>
      </c>
      <c r="E938" s="100">
        <v>112.22</v>
      </c>
      <c r="F938" s="3" t="s">
        <v>586</v>
      </c>
      <c r="G938" s="3">
        <v>1</v>
      </c>
      <c r="H938" s="3" t="s">
        <v>0</v>
      </c>
      <c r="I938" s="3">
        <v>90321020</v>
      </c>
    </row>
    <row r="939" spans="1:9" x14ac:dyDescent="0.2">
      <c r="A939" s="1" t="s">
        <v>45</v>
      </c>
      <c r="B939" s="3">
        <v>1086977</v>
      </c>
      <c r="C939" s="1" t="s">
        <v>290</v>
      </c>
      <c r="D939" s="99">
        <v>68.959999999999994</v>
      </c>
      <c r="E939" s="100">
        <v>86.89</v>
      </c>
      <c r="F939" s="3" t="s">
        <v>586</v>
      </c>
      <c r="G939" s="3">
        <v>1</v>
      </c>
      <c r="H939" s="3" t="s">
        <v>0</v>
      </c>
      <c r="I939" s="3">
        <v>90321020</v>
      </c>
    </row>
    <row r="940" spans="1:9" x14ac:dyDescent="0.2">
      <c r="A940" s="1" t="s">
        <v>45</v>
      </c>
      <c r="B940" s="3">
        <v>1086972</v>
      </c>
      <c r="C940" s="1" t="s">
        <v>291</v>
      </c>
      <c r="D940" s="99">
        <v>34.26</v>
      </c>
      <c r="E940" s="100">
        <v>43.17</v>
      </c>
      <c r="F940" s="3" t="s">
        <v>586</v>
      </c>
      <c r="G940" s="3">
        <v>1</v>
      </c>
      <c r="H940" s="3" t="s">
        <v>0</v>
      </c>
      <c r="I940" s="3">
        <v>90321020</v>
      </c>
    </row>
    <row r="941" spans="1:9" x14ac:dyDescent="0.2">
      <c r="A941" s="1" t="s">
        <v>45</v>
      </c>
      <c r="B941" s="3">
        <v>1087821</v>
      </c>
      <c r="C941" s="1" t="s">
        <v>1298</v>
      </c>
      <c r="D941" s="99">
        <v>5.89</v>
      </c>
      <c r="E941" s="100">
        <v>7.42</v>
      </c>
      <c r="F941" s="3" t="s">
        <v>586</v>
      </c>
      <c r="G941" s="3">
        <v>1</v>
      </c>
      <c r="H941" s="3" t="s">
        <v>0</v>
      </c>
      <c r="I941" s="3">
        <v>90329000</v>
      </c>
    </row>
    <row r="942" spans="1:9" x14ac:dyDescent="0.2">
      <c r="A942" s="1" t="s">
        <v>45</v>
      </c>
      <c r="B942" s="3">
        <v>1087822</v>
      </c>
      <c r="C942" s="1" t="s">
        <v>1299</v>
      </c>
      <c r="D942" s="99">
        <v>5.89</v>
      </c>
      <c r="E942" s="100">
        <v>7.42</v>
      </c>
      <c r="F942" s="3" t="s">
        <v>586</v>
      </c>
      <c r="G942" s="3">
        <v>1</v>
      </c>
      <c r="H942" s="3" t="s">
        <v>0</v>
      </c>
      <c r="I942" s="3">
        <v>90329000</v>
      </c>
    </row>
    <row r="943" spans="1:9" x14ac:dyDescent="0.2">
      <c r="A943" s="1" t="s">
        <v>45</v>
      </c>
      <c r="B943" s="3">
        <v>1071670</v>
      </c>
      <c r="C943" s="1" t="s">
        <v>1197</v>
      </c>
      <c r="D943" s="99">
        <v>144.27000000000001</v>
      </c>
      <c r="E943" s="100">
        <v>181.78</v>
      </c>
      <c r="F943" s="3" t="s">
        <v>586</v>
      </c>
      <c r="G943" s="3">
        <v>1</v>
      </c>
      <c r="H943" s="3">
        <v>2</v>
      </c>
      <c r="I943" s="3">
        <v>90329000</v>
      </c>
    </row>
    <row r="944" spans="1:9" x14ac:dyDescent="0.2">
      <c r="A944" s="1" t="s">
        <v>26</v>
      </c>
      <c r="B944" s="3">
        <v>1058426</v>
      </c>
      <c r="C944" s="1" t="s">
        <v>292</v>
      </c>
      <c r="D944" s="99">
        <v>93.59</v>
      </c>
      <c r="E944" s="100">
        <v>117.92</v>
      </c>
      <c r="F944" s="3" t="s">
        <v>586</v>
      </c>
      <c r="G944" s="3">
        <v>1</v>
      </c>
      <c r="H944" s="3" t="s">
        <v>0</v>
      </c>
      <c r="I944" s="3">
        <v>90329000</v>
      </c>
    </row>
    <row r="945" spans="1:9" x14ac:dyDescent="0.2">
      <c r="A945" s="1" t="s">
        <v>26</v>
      </c>
      <c r="B945" s="3">
        <v>1058427</v>
      </c>
      <c r="C945" s="1" t="s">
        <v>293</v>
      </c>
      <c r="D945" s="99">
        <v>47.76</v>
      </c>
      <c r="E945" s="100">
        <v>60.18</v>
      </c>
      <c r="F945" s="3" t="s">
        <v>586</v>
      </c>
      <c r="G945" s="3">
        <v>1</v>
      </c>
      <c r="H945" s="3" t="s">
        <v>0</v>
      </c>
      <c r="I945" s="3">
        <v>90251900</v>
      </c>
    </row>
    <row r="946" spans="1:9" x14ac:dyDescent="0.2">
      <c r="A946" s="1" t="s">
        <v>26</v>
      </c>
      <c r="B946" s="3">
        <v>1058422</v>
      </c>
      <c r="C946" s="1" t="s">
        <v>294</v>
      </c>
      <c r="D946" s="99">
        <v>25.55</v>
      </c>
      <c r="E946" s="100">
        <v>32.19</v>
      </c>
      <c r="F946" s="3" t="s">
        <v>586</v>
      </c>
      <c r="G946" s="3">
        <v>1</v>
      </c>
      <c r="H946" s="3" t="s">
        <v>0</v>
      </c>
      <c r="I946" s="3">
        <v>90321080</v>
      </c>
    </row>
    <row r="947" spans="1:9" x14ac:dyDescent="0.2">
      <c r="A947" s="1" t="s">
        <v>26</v>
      </c>
      <c r="B947" s="3">
        <v>1058425</v>
      </c>
      <c r="C947" s="1" t="s">
        <v>295</v>
      </c>
      <c r="D947" s="99">
        <v>114.83</v>
      </c>
      <c r="E947" s="100">
        <v>144.69</v>
      </c>
      <c r="F947" s="3" t="s">
        <v>586</v>
      </c>
      <c r="G947" s="3">
        <v>1</v>
      </c>
      <c r="H947" s="3" t="s">
        <v>0</v>
      </c>
      <c r="I947" s="3">
        <v>90321020</v>
      </c>
    </row>
    <row r="948" spans="1:9" x14ac:dyDescent="0.2">
      <c r="A948" s="1" t="s">
        <v>26</v>
      </c>
      <c r="B948" s="3">
        <v>1047459</v>
      </c>
      <c r="C948" s="1" t="s">
        <v>296</v>
      </c>
      <c r="D948" s="99">
        <v>18.079999999999998</v>
      </c>
      <c r="E948" s="100">
        <v>22.78</v>
      </c>
      <c r="F948" s="3" t="s">
        <v>586</v>
      </c>
      <c r="G948" s="3">
        <v>1</v>
      </c>
      <c r="H948" s="3" t="s">
        <v>0</v>
      </c>
      <c r="I948" s="3">
        <v>90329000</v>
      </c>
    </row>
    <row r="949" spans="1:9" x14ac:dyDescent="0.2">
      <c r="A949" s="1" t="s">
        <v>46</v>
      </c>
      <c r="B949" s="3">
        <v>1000314</v>
      </c>
      <c r="C949" s="1" t="s">
        <v>297</v>
      </c>
      <c r="D949" s="99">
        <v>87.47</v>
      </c>
      <c r="E949" s="100">
        <v>110.21</v>
      </c>
      <c r="F949" s="3" t="s">
        <v>586</v>
      </c>
      <c r="G949" s="3">
        <v>1</v>
      </c>
      <c r="H949" s="3" t="s">
        <v>0</v>
      </c>
      <c r="I949" s="3">
        <v>90321080</v>
      </c>
    </row>
    <row r="950" spans="1:9" x14ac:dyDescent="0.2">
      <c r="A950" s="1" t="s">
        <v>46</v>
      </c>
      <c r="B950" s="3">
        <v>1000312</v>
      </c>
      <c r="C950" s="1" t="s">
        <v>298</v>
      </c>
      <c r="D950" s="99">
        <v>74.569999999999993</v>
      </c>
      <c r="E950" s="100">
        <v>93.96</v>
      </c>
      <c r="F950" s="3" t="s">
        <v>586</v>
      </c>
      <c r="G950" s="3">
        <v>1</v>
      </c>
      <c r="H950" s="3">
        <v>10</v>
      </c>
      <c r="I950" s="3">
        <v>90321080</v>
      </c>
    </row>
    <row r="951" spans="1:9" x14ac:dyDescent="0.2">
      <c r="A951" s="1" t="s">
        <v>46</v>
      </c>
      <c r="B951" s="3">
        <v>1000313</v>
      </c>
      <c r="C951" s="1" t="s">
        <v>299</v>
      </c>
      <c r="D951" s="99">
        <v>74.569999999999993</v>
      </c>
      <c r="E951" s="100">
        <v>93.96</v>
      </c>
      <c r="F951" s="3" t="s">
        <v>586</v>
      </c>
      <c r="G951" s="3">
        <v>1</v>
      </c>
      <c r="H951" s="3">
        <v>25</v>
      </c>
      <c r="I951" s="3">
        <v>90321080</v>
      </c>
    </row>
    <row r="952" spans="1:9" x14ac:dyDescent="0.2">
      <c r="A952" s="1" t="s">
        <v>46</v>
      </c>
      <c r="B952" s="3">
        <v>1020354</v>
      </c>
      <c r="C952" s="1" t="s">
        <v>300</v>
      </c>
      <c r="D952" s="99">
        <v>237.98</v>
      </c>
      <c r="E952" s="100">
        <v>299.85000000000002</v>
      </c>
      <c r="F952" s="3" t="s">
        <v>586</v>
      </c>
      <c r="G952" s="3">
        <v>1</v>
      </c>
      <c r="H952" s="3" t="s">
        <v>0</v>
      </c>
      <c r="I952" s="3">
        <v>90258040</v>
      </c>
    </row>
    <row r="953" spans="1:9" x14ac:dyDescent="0.2">
      <c r="A953" s="1" t="s">
        <v>38</v>
      </c>
      <c r="B953" s="3">
        <v>1083575</v>
      </c>
      <c r="C953" s="1" t="s">
        <v>1489</v>
      </c>
      <c r="D953" s="99">
        <v>30.84</v>
      </c>
      <c r="E953" s="100">
        <v>38.86</v>
      </c>
      <c r="F953" s="3" t="s">
        <v>1490</v>
      </c>
      <c r="G953" s="3">
        <v>10</v>
      </c>
      <c r="H953" s="3" t="s">
        <v>0</v>
      </c>
      <c r="I953" s="3">
        <v>90329000</v>
      </c>
    </row>
    <row r="954" spans="1:9" x14ac:dyDescent="0.2">
      <c r="A954" s="1" t="s">
        <v>47</v>
      </c>
      <c r="B954" s="3">
        <v>1088656</v>
      </c>
      <c r="C954" s="1" t="s">
        <v>301</v>
      </c>
      <c r="D954" s="99">
        <v>79.900000000000006</v>
      </c>
      <c r="E954" s="100">
        <v>100.67</v>
      </c>
      <c r="F954" s="3" t="s">
        <v>1458</v>
      </c>
      <c r="G954" s="3">
        <v>1</v>
      </c>
      <c r="H954" s="3">
        <v>50</v>
      </c>
      <c r="I954" s="3">
        <v>85168080</v>
      </c>
    </row>
    <row r="955" spans="1:9" x14ac:dyDescent="0.2">
      <c r="A955" s="1" t="s">
        <v>47</v>
      </c>
      <c r="B955" s="3">
        <v>1088657</v>
      </c>
      <c r="C955" s="1" t="s">
        <v>302</v>
      </c>
      <c r="D955" s="99">
        <v>92.55</v>
      </c>
      <c r="E955" s="100">
        <v>116.61</v>
      </c>
      <c r="F955" s="3" t="s">
        <v>1458</v>
      </c>
      <c r="G955" s="3">
        <v>1</v>
      </c>
      <c r="H955" s="3">
        <v>50</v>
      </c>
      <c r="I955" s="3">
        <v>85168080</v>
      </c>
    </row>
    <row r="956" spans="1:9" x14ac:dyDescent="0.2">
      <c r="A956" s="1" t="s">
        <v>47</v>
      </c>
      <c r="B956" s="3">
        <v>1088658</v>
      </c>
      <c r="C956" s="1" t="s">
        <v>303</v>
      </c>
      <c r="D956" s="99">
        <v>112.58</v>
      </c>
      <c r="E956" s="100">
        <v>141.85</v>
      </c>
      <c r="F956" s="3" t="s">
        <v>1458</v>
      </c>
      <c r="G956" s="3">
        <v>1</v>
      </c>
      <c r="H956" s="3">
        <v>50</v>
      </c>
      <c r="I956" s="3">
        <v>85168080</v>
      </c>
    </row>
    <row r="957" spans="1:9" x14ac:dyDescent="0.2">
      <c r="A957" s="1" t="s">
        <v>47</v>
      </c>
      <c r="B957" s="3">
        <v>1088659</v>
      </c>
      <c r="C957" s="1" t="s">
        <v>304</v>
      </c>
      <c r="D957" s="99">
        <v>149.54</v>
      </c>
      <c r="E957" s="100">
        <v>188.42</v>
      </c>
      <c r="F957" s="3" t="s">
        <v>1458</v>
      </c>
      <c r="G957" s="3">
        <v>1</v>
      </c>
      <c r="H957" s="3">
        <v>50</v>
      </c>
      <c r="I957" s="3">
        <v>85168080</v>
      </c>
    </row>
    <row r="958" spans="1:9" x14ac:dyDescent="0.2">
      <c r="A958" s="1" t="s">
        <v>47</v>
      </c>
      <c r="B958" s="3">
        <v>1088660</v>
      </c>
      <c r="C958" s="1" t="s">
        <v>305</v>
      </c>
      <c r="D958" s="99">
        <v>151.69999999999999</v>
      </c>
      <c r="E958" s="100">
        <v>191.14</v>
      </c>
      <c r="F958" s="3" t="s">
        <v>1458</v>
      </c>
      <c r="G958" s="3">
        <v>1</v>
      </c>
      <c r="H958" s="3">
        <v>50</v>
      </c>
      <c r="I958" s="3">
        <v>85168080</v>
      </c>
    </row>
    <row r="959" spans="1:9" x14ac:dyDescent="0.2">
      <c r="A959" s="1" t="s">
        <v>47</v>
      </c>
      <c r="B959" s="3">
        <v>1088661</v>
      </c>
      <c r="C959" s="1" t="s">
        <v>306</v>
      </c>
      <c r="D959" s="99">
        <v>215.97</v>
      </c>
      <c r="E959" s="100">
        <v>272.12</v>
      </c>
      <c r="F959" s="3" t="s">
        <v>1458</v>
      </c>
      <c r="G959" s="3">
        <v>1</v>
      </c>
      <c r="H959" s="3">
        <v>35</v>
      </c>
      <c r="I959" s="3">
        <v>85168080</v>
      </c>
    </row>
    <row r="960" spans="1:9" x14ac:dyDescent="0.2">
      <c r="A960" s="1" t="s">
        <v>47</v>
      </c>
      <c r="B960" s="3">
        <v>1088662</v>
      </c>
      <c r="C960" s="1" t="s">
        <v>307</v>
      </c>
      <c r="D960" s="99">
        <v>247.67</v>
      </c>
      <c r="E960" s="100">
        <v>312.06</v>
      </c>
      <c r="F960" s="3" t="s">
        <v>1458</v>
      </c>
      <c r="G960" s="3">
        <v>1</v>
      </c>
      <c r="H960" s="3">
        <v>35</v>
      </c>
      <c r="I960" s="3">
        <v>85168080</v>
      </c>
    </row>
    <row r="961" spans="1:9" x14ac:dyDescent="0.2">
      <c r="A961" s="1" t="s">
        <v>47</v>
      </c>
      <c r="B961" s="3">
        <v>1088663</v>
      </c>
      <c r="C961" s="1" t="s">
        <v>308</v>
      </c>
      <c r="D961" s="99">
        <v>317.67</v>
      </c>
      <c r="E961" s="100">
        <v>400.26</v>
      </c>
      <c r="F961" s="3" t="s">
        <v>1458</v>
      </c>
      <c r="G961" s="3">
        <v>1</v>
      </c>
      <c r="H961" s="3">
        <v>35</v>
      </c>
      <c r="I961" s="3">
        <v>85168080</v>
      </c>
    </row>
    <row r="962" spans="1:9" x14ac:dyDescent="0.2">
      <c r="A962" s="1" t="s">
        <v>47</v>
      </c>
      <c r="B962" s="3">
        <v>1088664</v>
      </c>
      <c r="C962" s="1" t="s">
        <v>309</v>
      </c>
      <c r="D962" s="99">
        <v>389.55</v>
      </c>
      <c r="E962" s="100">
        <v>490.83</v>
      </c>
      <c r="F962" s="3" t="s">
        <v>1458</v>
      </c>
      <c r="G962" s="3">
        <v>1</v>
      </c>
      <c r="H962" s="3">
        <v>20</v>
      </c>
      <c r="I962" s="3">
        <v>85168080</v>
      </c>
    </row>
    <row r="963" spans="1:9" x14ac:dyDescent="0.2">
      <c r="A963" s="1" t="s">
        <v>47</v>
      </c>
      <c r="B963" s="3">
        <v>1088665</v>
      </c>
      <c r="C963" s="1" t="s">
        <v>310</v>
      </c>
      <c r="D963" s="99">
        <v>439.19</v>
      </c>
      <c r="E963" s="100">
        <v>553.38</v>
      </c>
      <c r="F963" s="3" t="s">
        <v>1458</v>
      </c>
      <c r="G963" s="3">
        <v>1</v>
      </c>
      <c r="H963" s="3">
        <v>20</v>
      </c>
      <c r="I963" s="3">
        <v>85168080</v>
      </c>
    </row>
    <row r="964" spans="1:9" x14ac:dyDescent="0.2">
      <c r="A964" s="1" t="s">
        <v>47</v>
      </c>
      <c r="B964" s="3">
        <v>1088666</v>
      </c>
      <c r="C964" s="1" t="s">
        <v>311</v>
      </c>
      <c r="D964" s="99">
        <v>484.48</v>
      </c>
      <c r="E964" s="100">
        <v>610.44000000000005</v>
      </c>
      <c r="F964" s="3" t="s">
        <v>1458</v>
      </c>
      <c r="G964" s="3">
        <v>1</v>
      </c>
      <c r="H964" s="3">
        <v>20</v>
      </c>
      <c r="I964" s="3">
        <v>85168080</v>
      </c>
    </row>
    <row r="965" spans="1:9" x14ac:dyDescent="0.2">
      <c r="A965" s="1" t="s">
        <v>47</v>
      </c>
      <c r="B965" s="3">
        <v>1088667</v>
      </c>
      <c r="C965" s="1" t="s">
        <v>312</v>
      </c>
      <c r="D965" s="99">
        <v>524.96</v>
      </c>
      <c r="E965" s="100">
        <v>661.45</v>
      </c>
      <c r="F965" s="3" t="s">
        <v>1458</v>
      </c>
      <c r="G965" s="3">
        <v>1</v>
      </c>
      <c r="H965" s="3">
        <v>20</v>
      </c>
      <c r="I965" s="3">
        <v>85168080</v>
      </c>
    </row>
    <row r="966" spans="1:9" x14ac:dyDescent="0.2">
      <c r="A966" s="1" t="s">
        <v>47</v>
      </c>
      <c r="B966" s="3">
        <v>1093451</v>
      </c>
      <c r="C966" s="1" t="s">
        <v>1198</v>
      </c>
      <c r="D966" s="99">
        <v>77.59</v>
      </c>
      <c r="E966" s="100">
        <v>97.76</v>
      </c>
      <c r="F966" s="3" t="s">
        <v>1458</v>
      </c>
      <c r="G966" s="3">
        <v>1</v>
      </c>
      <c r="H966" s="3" t="s">
        <v>0</v>
      </c>
      <c r="I966" s="3">
        <v>85168080</v>
      </c>
    </row>
    <row r="967" spans="1:9" x14ac:dyDescent="0.2">
      <c r="A967" s="1" t="s">
        <v>47</v>
      </c>
      <c r="B967" s="3">
        <v>1093452</v>
      </c>
      <c r="C967" s="1" t="s">
        <v>1199</v>
      </c>
      <c r="D967" s="99">
        <v>114.32</v>
      </c>
      <c r="E967" s="100">
        <v>144.04</v>
      </c>
      <c r="F967" s="3" t="s">
        <v>1458</v>
      </c>
      <c r="G967" s="3">
        <v>1</v>
      </c>
      <c r="H967" s="3" t="s">
        <v>0</v>
      </c>
      <c r="I967" s="3">
        <v>85168080</v>
      </c>
    </row>
    <row r="968" spans="1:9" x14ac:dyDescent="0.2">
      <c r="A968" s="1" t="s">
        <v>47</v>
      </c>
      <c r="B968" s="3">
        <v>1093453</v>
      </c>
      <c r="C968" s="1" t="s">
        <v>646</v>
      </c>
      <c r="D968" s="99">
        <v>146.97999999999999</v>
      </c>
      <c r="E968" s="100">
        <v>185.19</v>
      </c>
      <c r="F968" s="3" t="s">
        <v>1458</v>
      </c>
      <c r="G968" s="3">
        <v>1</v>
      </c>
      <c r="H968" s="3" t="s">
        <v>0</v>
      </c>
      <c r="I968" s="3">
        <v>85168080</v>
      </c>
    </row>
    <row r="969" spans="1:9" x14ac:dyDescent="0.2">
      <c r="A969" s="1" t="s">
        <v>47</v>
      </c>
      <c r="B969" s="3">
        <v>1093454</v>
      </c>
      <c r="C969" s="1" t="s">
        <v>647</v>
      </c>
      <c r="D969" s="99">
        <v>197.36</v>
      </c>
      <c r="E969" s="100">
        <v>248.67</v>
      </c>
      <c r="F969" s="3" t="s">
        <v>1458</v>
      </c>
      <c r="G969" s="3">
        <v>1</v>
      </c>
      <c r="H969" s="3" t="s">
        <v>0</v>
      </c>
      <c r="I969" s="3">
        <v>85168080</v>
      </c>
    </row>
    <row r="970" spans="1:9" x14ac:dyDescent="0.2">
      <c r="A970" s="1" t="s">
        <v>47</v>
      </c>
      <c r="B970" s="3">
        <v>1093455</v>
      </c>
      <c r="C970" s="1" t="s">
        <v>1200</v>
      </c>
      <c r="D970" s="99">
        <v>257.67</v>
      </c>
      <c r="E970" s="100">
        <v>324.66000000000003</v>
      </c>
      <c r="F970" s="3" t="s">
        <v>1458</v>
      </c>
      <c r="G970" s="3">
        <v>1</v>
      </c>
      <c r="H970" s="3" t="s">
        <v>0</v>
      </c>
      <c r="I970" s="3">
        <v>85168080</v>
      </c>
    </row>
    <row r="971" spans="1:9" x14ac:dyDescent="0.2">
      <c r="A971" s="1" t="s">
        <v>47</v>
      </c>
      <c r="B971" s="3">
        <v>1093456</v>
      </c>
      <c r="C971" s="1" t="s">
        <v>648</v>
      </c>
      <c r="D971" s="99">
        <v>291.72000000000003</v>
      </c>
      <c r="E971" s="100">
        <v>367.57</v>
      </c>
      <c r="F971" s="3" t="s">
        <v>1458</v>
      </c>
      <c r="G971" s="3">
        <v>1</v>
      </c>
      <c r="H971" s="3" t="s">
        <v>0</v>
      </c>
      <c r="I971" s="3">
        <v>85168080</v>
      </c>
    </row>
    <row r="972" spans="1:9" x14ac:dyDescent="0.2">
      <c r="A972" s="1" t="s">
        <v>47</v>
      </c>
      <c r="B972" s="3">
        <v>1093457</v>
      </c>
      <c r="C972" s="1" t="s">
        <v>649</v>
      </c>
      <c r="D972" s="99">
        <v>399.68</v>
      </c>
      <c r="E972" s="100">
        <v>503.6</v>
      </c>
      <c r="F972" s="3" t="s">
        <v>1458</v>
      </c>
      <c r="G972" s="3">
        <v>1</v>
      </c>
      <c r="H972" s="3" t="s">
        <v>0</v>
      </c>
      <c r="I972" s="3">
        <v>85168080</v>
      </c>
    </row>
    <row r="973" spans="1:9" x14ac:dyDescent="0.2">
      <c r="A973" s="1" t="s">
        <v>47</v>
      </c>
      <c r="B973" s="3">
        <v>1093458</v>
      </c>
      <c r="C973" s="1" t="s">
        <v>1201</v>
      </c>
      <c r="D973" s="99">
        <v>454.12</v>
      </c>
      <c r="E973" s="100">
        <v>572.19000000000005</v>
      </c>
      <c r="F973" s="3" t="s">
        <v>1458</v>
      </c>
      <c r="G973" s="3">
        <v>1</v>
      </c>
      <c r="H973" s="3" t="s">
        <v>0</v>
      </c>
      <c r="I973" s="3">
        <v>85168080</v>
      </c>
    </row>
    <row r="974" spans="1:9" x14ac:dyDescent="0.2">
      <c r="A974" s="1" t="s">
        <v>47</v>
      </c>
      <c r="B974" s="3">
        <v>1093460</v>
      </c>
      <c r="C974" s="1" t="s">
        <v>1202</v>
      </c>
      <c r="D974" s="99">
        <v>38.58</v>
      </c>
      <c r="E974" s="100">
        <v>48.61</v>
      </c>
      <c r="F974" s="3" t="s">
        <v>586</v>
      </c>
      <c r="G974" s="3">
        <v>1</v>
      </c>
      <c r="H974" s="3">
        <v>20</v>
      </c>
      <c r="I974" s="3">
        <v>85168080</v>
      </c>
    </row>
    <row r="975" spans="1:9" x14ac:dyDescent="0.2">
      <c r="A975" s="1" t="s">
        <v>47</v>
      </c>
      <c r="B975" s="3">
        <v>1088684</v>
      </c>
      <c r="C975" s="1" t="s">
        <v>313</v>
      </c>
      <c r="D975" s="99">
        <v>133.44999999999999</v>
      </c>
      <c r="E975" s="100">
        <v>168.15</v>
      </c>
      <c r="F975" s="3" t="s">
        <v>1458</v>
      </c>
      <c r="G975" s="3">
        <v>1</v>
      </c>
      <c r="H975" s="3">
        <v>50</v>
      </c>
      <c r="I975" s="3">
        <v>85168080</v>
      </c>
    </row>
    <row r="976" spans="1:9" x14ac:dyDescent="0.2">
      <c r="A976" s="1" t="s">
        <v>47</v>
      </c>
      <c r="B976" s="3">
        <v>1088685</v>
      </c>
      <c r="C976" s="1" t="s">
        <v>314</v>
      </c>
      <c r="D976" s="99">
        <v>183.7</v>
      </c>
      <c r="E976" s="100">
        <v>231.46</v>
      </c>
      <c r="F976" s="3" t="s">
        <v>1458</v>
      </c>
      <c r="G976" s="3">
        <v>1</v>
      </c>
      <c r="H976" s="3">
        <v>50</v>
      </c>
      <c r="I976" s="3">
        <v>85168080</v>
      </c>
    </row>
    <row r="977" spans="1:9" x14ac:dyDescent="0.2">
      <c r="A977" s="1" t="s">
        <v>47</v>
      </c>
      <c r="B977" s="3">
        <v>1088686</v>
      </c>
      <c r="C977" s="1" t="s">
        <v>315</v>
      </c>
      <c r="D977" s="99">
        <v>234.37</v>
      </c>
      <c r="E977" s="100">
        <v>295.31</v>
      </c>
      <c r="F977" s="3" t="s">
        <v>1458</v>
      </c>
      <c r="G977" s="3">
        <v>1</v>
      </c>
      <c r="H977" s="3">
        <v>50</v>
      </c>
      <c r="I977" s="3">
        <v>85168080</v>
      </c>
    </row>
    <row r="978" spans="1:9" x14ac:dyDescent="0.2">
      <c r="A978" s="1" t="s">
        <v>47</v>
      </c>
      <c r="B978" s="3">
        <v>1088687</v>
      </c>
      <c r="C978" s="1" t="s">
        <v>316</v>
      </c>
      <c r="D978" s="99">
        <v>295.36</v>
      </c>
      <c r="E978" s="100">
        <v>372.15</v>
      </c>
      <c r="F978" s="3" t="s">
        <v>1458</v>
      </c>
      <c r="G978" s="3">
        <v>1</v>
      </c>
      <c r="H978" s="3">
        <v>35</v>
      </c>
      <c r="I978" s="3">
        <v>85168080</v>
      </c>
    </row>
    <row r="979" spans="1:9" x14ac:dyDescent="0.2">
      <c r="A979" s="1" t="s">
        <v>47</v>
      </c>
      <c r="B979" s="3">
        <v>1088688</v>
      </c>
      <c r="C979" s="1" t="s">
        <v>317</v>
      </c>
      <c r="D979" s="99">
        <v>335.97</v>
      </c>
      <c r="E979" s="100">
        <v>423.32</v>
      </c>
      <c r="F979" s="3" t="s">
        <v>1458</v>
      </c>
      <c r="G979" s="3">
        <v>1</v>
      </c>
      <c r="H979" s="3">
        <v>35</v>
      </c>
      <c r="I979" s="3">
        <v>85168080</v>
      </c>
    </row>
    <row r="980" spans="1:9" x14ac:dyDescent="0.2">
      <c r="A980" s="1" t="s">
        <v>47</v>
      </c>
      <c r="B980" s="3">
        <v>1088689</v>
      </c>
      <c r="C980" s="1" t="s">
        <v>318</v>
      </c>
      <c r="D980" s="99">
        <v>385.19</v>
      </c>
      <c r="E980" s="100">
        <v>485.34</v>
      </c>
      <c r="F980" s="3" t="s">
        <v>1458</v>
      </c>
      <c r="G980" s="3">
        <v>1</v>
      </c>
      <c r="H980" s="3">
        <v>35</v>
      </c>
      <c r="I980" s="3">
        <v>85168080</v>
      </c>
    </row>
    <row r="981" spans="1:9" x14ac:dyDescent="0.2">
      <c r="A981" s="1" t="s">
        <v>47</v>
      </c>
      <c r="B981" s="3">
        <v>1088690</v>
      </c>
      <c r="C981" s="1" t="s">
        <v>319</v>
      </c>
      <c r="D981" s="99">
        <v>452.82</v>
      </c>
      <c r="E981" s="100">
        <v>570.54999999999995</v>
      </c>
      <c r="F981" s="3" t="s">
        <v>1458</v>
      </c>
      <c r="G981" s="3">
        <v>1</v>
      </c>
      <c r="H981" s="3">
        <v>20</v>
      </c>
      <c r="I981" s="3">
        <v>85168080</v>
      </c>
    </row>
    <row r="982" spans="1:9" x14ac:dyDescent="0.2">
      <c r="A982" s="1" t="s">
        <v>47</v>
      </c>
      <c r="B982" s="3">
        <v>1088691</v>
      </c>
      <c r="C982" s="1" t="s">
        <v>320</v>
      </c>
      <c r="D982" s="99">
        <v>488.37</v>
      </c>
      <c r="E982" s="100">
        <v>615.35</v>
      </c>
      <c r="F982" s="3" t="s">
        <v>1458</v>
      </c>
      <c r="G982" s="3">
        <v>1</v>
      </c>
      <c r="H982" s="3">
        <v>20</v>
      </c>
      <c r="I982" s="3">
        <v>85168080</v>
      </c>
    </row>
    <row r="983" spans="1:9" x14ac:dyDescent="0.2">
      <c r="A983" s="1" t="s">
        <v>47</v>
      </c>
      <c r="B983" s="3">
        <v>1088692</v>
      </c>
      <c r="C983" s="1" t="s">
        <v>321</v>
      </c>
      <c r="D983" s="99">
        <v>553.74</v>
      </c>
      <c r="E983" s="100">
        <v>697.71</v>
      </c>
      <c r="F983" s="3" t="s">
        <v>1458</v>
      </c>
      <c r="G983" s="3">
        <v>1</v>
      </c>
      <c r="H983" s="3">
        <v>20</v>
      </c>
      <c r="I983" s="3">
        <v>85168080</v>
      </c>
    </row>
    <row r="984" spans="1:9" x14ac:dyDescent="0.2">
      <c r="A984" s="1" t="s">
        <v>47</v>
      </c>
      <c r="B984" s="3">
        <v>1088693</v>
      </c>
      <c r="C984" s="1" t="s">
        <v>322</v>
      </c>
      <c r="D984" s="99">
        <v>603.95000000000005</v>
      </c>
      <c r="E984" s="100">
        <v>760.98</v>
      </c>
      <c r="F984" s="3" t="s">
        <v>1458</v>
      </c>
      <c r="G984" s="3">
        <v>1</v>
      </c>
      <c r="H984" s="3">
        <v>20</v>
      </c>
      <c r="I984" s="3">
        <v>85168080</v>
      </c>
    </row>
    <row r="985" spans="1:9" x14ac:dyDescent="0.2">
      <c r="A985" s="1" t="s">
        <v>47</v>
      </c>
      <c r="B985" s="3">
        <v>1088707</v>
      </c>
      <c r="C985" s="1" t="s">
        <v>1435</v>
      </c>
      <c r="D985" s="99">
        <v>6.28</v>
      </c>
      <c r="E985" s="100">
        <v>7.91</v>
      </c>
      <c r="F985" s="3" t="s">
        <v>585</v>
      </c>
      <c r="G985" s="3">
        <v>5</v>
      </c>
      <c r="H985" s="3">
        <v>200</v>
      </c>
      <c r="I985" s="3">
        <v>39211100</v>
      </c>
    </row>
    <row r="986" spans="1:9" x14ac:dyDescent="0.2">
      <c r="A986" s="1" t="s">
        <v>47</v>
      </c>
      <c r="B986" s="3">
        <v>1088705</v>
      </c>
      <c r="C986" s="1" t="s">
        <v>1203</v>
      </c>
      <c r="D986" s="99">
        <v>77.290000000000006</v>
      </c>
      <c r="E986" s="100">
        <v>97.39</v>
      </c>
      <c r="F986" s="3" t="s">
        <v>1458</v>
      </c>
      <c r="G986" s="3">
        <v>1</v>
      </c>
      <c r="H986" s="3" t="s">
        <v>0</v>
      </c>
      <c r="I986" s="3">
        <v>90321020</v>
      </c>
    </row>
    <row r="987" spans="1:9" x14ac:dyDescent="0.2">
      <c r="A987" s="1" t="s">
        <v>47</v>
      </c>
      <c r="B987" s="3">
        <v>1088819</v>
      </c>
      <c r="C987" s="1" t="s">
        <v>323</v>
      </c>
      <c r="D987" s="99">
        <v>123.94</v>
      </c>
      <c r="E987" s="100">
        <v>156.16</v>
      </c>
      <c r="F987" s="3" t="s">
        <v>1458</v>
      </c>
      <c r="G987" s="3">
        <v>1</v>
      </c>
      <c r="H987" s="3" t="s">
        <v>0</v>
      </c>
      <c r="I987" s="3">
        <v>90321020</v>
      </c>
    </row>
    <row r="988" spans="1:9" x14ac:dyDescent="0.2">
      <c r="A988" s="1" t="s">
        <v>47</v>
      </c>
      <c r="B988" s="3">
        <v>1088706</v>
      </c>
      <c r="C988" s="1" t="s">
        <v>324</v>
      </c>
      <c r="D988" s="99">
        <v>149.12</v>
      </c>
      <c r="E988" s="100">
        <v>187.89</v>
      </c>
      <c r="F988" s="3" t="s">
        <v>1458</v>
      </c>
      <c r="G988" s="3">
        <v>1</v>
      </c>
      <c r="H988" s="3" t="s">
        <v>0</v>
      </c>
      <c r="I988" s="3">
        <v>90321020</v>
      </c>
    </row>
    <row r="989" spans="1:9" x14ac:dyDescent="0.2">
      <c r="A989" s="1" t="s">
        <v>47</v>
      </c>
      <c r="B989" s="3">
        <v>1090942</v>
      </c>
      <c r="C989" s="1" t="s">
        <v>1204</v>
      </c>
      <c r="D989" s="99">
        <v>14.97</v>
      </c>
      <c r="E989" s="100">
        <v>18.86</v>
      </c>
      <c r="F989" s="3" t="s">
        <v>1458</v>
      </c>
      <c r="G989" s="3">
        <v>1</v>
      </c>
      <c r="H989" s="3">
        <v>20</v>
      </c>
      <c r="I989" s="3">
        <v>85168080</v>
      </c>
    </row>
    <row r="990" spans="1:9" x14ac:dyDescent="0.2">
      <c r="A990" s="1" t="s">
        <v>47</v>
      </c>
      <c r="B990" s="3">
        <v>1090943</v>
      </c>
      <c r="C990" s="1" t="s">
        <v>1205</v>
      </c>
      <c r="D990" s="99">
        <v>12.78</v>
      </c>
      <c r="E990" s="100">
        <v>16.100000000000001</v>
      </c>
      <c r="F990" s="3" t="s">
        <v>586</v>
      </c>
      <c r="G990" s="3">
        <v>1</v>
      </c>
      <c r="H990" s="3" t="s">
        <v>0</v>
      </c>
      <c r="I990" s="3">
        <v>39173200</v>
      </c>
    </row>
    <row r="991" spans="1:9" x14ac:dyDescent="0.2">
      <c r="A991" s="1" t="s">
        <v>51</v>
      </c>
      <c r="B991" s="3">
        <v>1018110</v>
      </c>
      <c r="C991" s="1" t="s">
        <v>325</v>
      </c>
      <c r="D991" s="99">
        <v>37.15</v>
      </c>
      <c r="E991" s="100">
        <v>46.81</v>
      </c>
      <c r="F991" s="3" t="s">
        <v>584</v>
      </c>
      <c r="G991" s="3">
        <v>200</v>
      </c>
      <c r="H991" s="3" t="s">
        <v>0</v>
      </c>
      <c r="I991" s="3">
        <v>39173900</v>
      </c>
    </row>
    <row r="992" spans="1:9" x14ac:dyDescent="0.2">
      <c r="A992" s="1" t="s">
        <v>51</v>
      </c>
      <c r="B992" s="3">
        <v>1018111</v>
      </c>
      <c r="C992" s="1" t="s">
        <v>326</v>
      </c>
      <c r="D992" s="99">
        <v>45.9</v>
      </c>
      <c r="E992" s="100">
        <v>57.83</v>
      </c>
      <c r="F992" s="3" t="s">
        <v>584</v>
      </c>
      <c r="G992" s="3">
        <v>200</v>
      </c>
      <c r="H992" s="3" t="s">
        <v>0</v>
      </c>
      <c r="I992" s="3">
        <v>39173900</v>
      </c>
    </row>
    <row r="993" spans="1:9" x14ac:dyDescent="0.2">
      <c r="A993" s="1" t="s">
        <v>51</v>
      </c>
      <c r="B993" s="3">
        <v>1018112</v>
      </c>
      <c r="C993" s="1" t="s">
        <v>327</v>
      </c>
      <c r="D993" s="99">
        <v>61.19</v>
      </c>
      <c r="E993" s="100">
        <v>77.099999999999994</v>
      </c>
      <c r="F993" s="3" t="s">
        <v>584</v>
      </c>
      <c r="G993" s="3">
        <v>200</v>
      </c>
      <c r="H993" s="3" t="s">
        <v>0</v>
      </c>
      <c r="I993" s="3">
        <v>39173900</v>
      </c>
    </row>
    <row r="994" spans="1:9" x14ac:dyDescent="0.2">
      <c r="A994" s="1" t="s">
        <v>51</v>
      </c>
      <c r="B994" s="3">
        <v>1018113</v>
      </c>
      <c r="C994" s="1" t="s">
        <v>328</v>
      </c>
      <c r="D994" s="99">
        <v>72.12</v>
      </c>
      <c r="E994" s="100">
        <v>90.87</v>
      </c>
      <c r="F994" s="3" t="s">
        <v>584</v>
      </c>
      <c r="G994" s="3">
        <v>200</v>
      </c>
      <c r="H994" s="3" t="s">
        <v>0</v>
      </c>
      <c r="I994" s="3">
        <v>39173900</v>
      </c>
    </row>
    <row r="995" spans="1:9" x14ac:dyDescent="0.2">
      <c r="A995" s="1" t="s">
        <v>51</v>
      </c>
      <c r="B995" s="3">
        <v>1018114</v>
      </c>
      <c r="C995" s="1" t="s">
        <v>1206</v>
      </c>
      <c r="D995" s="99">
        <v>78.67</v>
      </c>
      <c r="E995" s="100">
        <v>99.12</v>
      </c>
      <c r="F995" s="3" t="s">
        <v>584</v>
      </c>
      <c r="G995" s="3">
        <v>100</v>
      </c>
      <c r="H995" s="3" t="s">
        <v>0</v>
      </c>
      <c r="I995" s="3">
        <v>39173900</v>
      </c>
    </row>
    <row r="996" spans="1:9" x14ac:dyDescent="0.2">
      <c r="A996" s="1" t="s">
        <v>51</v>
      </c>
      <c r="B996" s="3">
        <v>1018115</v>
      </c>
      <c r="C996" s="1" t="s">
        <v>329</v>
      </c>
      <c r="D996" s="99">
        <v>87.42</v>
      </c>
      <c r="E996" s="100">
        <v>110.15</v>
      </c>
      <c r="F996" s="3" t="s">
        <v>584</v>
      </c>
      <c r="G996" s="3">
        <v>100</v>
      </c>
      <c r="H996" s="3" t="s">
        <v>0</v>
      </c>
      <c r="I996" s="3">
        <v>39173900</v>
      </c>
    </row>
    <row r="997" spans="1:9" x14ac:dyDescent="0.2">
      <c r="A997" s="1" t="s">
        <v>51</v>
      </c>
      <c r="B997" s="3">
        <v>1018116</v>
      </c>
      <c r="C997" s="1" t="s">
        <v>330</v>
      </c>
      <c r="D997" s="99">
        <v>98.34</v>
      </c>
      <c r="E997" s="100">
        <v>123.91</v>
      </c>
      <c r="F997" s="3" t="s">
        <v>584</v>
      </c>
      <c r="G997" s="3">
        <v>100</v>
      </c>
      <c r="H997" s="3" t="s">
        <v>0</v>
      </c>
      <c r="I997" s="3">
        <v>39173900</v>
      </c>
    </row>
    <row r="998" spans="1:9" x14ac:dyDescent="0.2">
      <c r="A998" s="1" t="s">
        <v>51</v>
      </c>
      <c r="B998" s="3">
        <v>1083868</v>
      </c>
      <c r="C998" s="1" t="s">
        <v>331</v>
      </c>
      <c r="D998" s="99">
        <v>135</v>
      </c>
      <c r="E998" s="100">
        <v>170.1</v>
      </c>
      <c r="F998" s="3" t="s">
        <v>584</v>
      </c>
      <c r="G998" s="3">
        <v>120</v>
      </c>
      <c r="H998" s="3" t="s">
        <v>0</v>
      </c>
      <c r="I998" s="3">
        <v>39173900</v>
      </c>
    </row>
    <row r="999" spans="1:9" x14ac:dyDescent="0.2">
      <c r="A999" s="1" t="s">
        <v>51</v>
      </c>
      <c r="B999" s="3">
        <v>1045877</v>
      </c>
      <c r="C999" s="1" t="s">
        <v>1207</v>
      </c>
      <c r="D999" s="99">
        <v>55.1</v>
      </c>
      <c r="E999" s="100">
        <v>69.430000000000007</v>
      </c>
      <c r="F999" s="3" t="s">
        <v>584</v>
      </c>
      <c r="G999" s="3">
        <v>200</v>
      </c>
      <c r="H999" s="3" t="s">
        <v>0</v>
      </c>
      <c r="I999" s="3">
        <v>39173900</v>
      </c>
    </row>
    <row r="1000" spans="1:9" x14ac:dyDescent="0.2">
      <c r="A1000" s="1" t="s">
        <v>51</v>
      </c>
      <c r="B1000" s="3">
        <v>1045878</v>
      </c>
      <c r="C1000" s="1" t="s">
        <v>1208</v>
      </c>
      <c r="D1000" s="99">
        <v>58.93</v>
      </c>
      <c r="E1000" s="100">
        <v>74.25</v>
      </c>
      <c r="F1000" s="3" t="s">
        <v>584</v>
      </c>
      <c r="G1000" s="3">
        <v>200</v>
      </c>
      <c r="H1000" s="3" t="s">
        <v>0</v>
      </c>
      <c r="I1000" s="3">
        <v>39173900</v>
      </c>
    </row>
    <row r="1001" spans="1:9" x14ac:dyDescent="0.2">
      <c r="A1001" s="1" t="s">
        <v>51</v>
      </c>
      <c r="B1001" s="3">
        <v>1045879</v>
      </c>
      <c r="C1001" s="1" t="s">
        <v>1209</v>
      </c>
      <c r="D1001" s="99">
        <v>86.57</v>
      </c>
      <c r="E1001" s="100">
        <v>109.08</v>
      </c>
      <c r="F1001" s="3" t="s">
        <v>584</v>
      </c>
      <c r="G1001" s="3">
        <v>200</v>
      </c>
      <c r="H1001" s="3" t="s">
        <v>0</v>
      </c>
      <c r="I1001" s="3">
        <v>39173900</v>
      </c>
    </row>
    <row r="1002" spans="1:9" x14ac:dyDescent="0.2">
      <c r="A1002" s="1" t="s">
        <v>51</v>
      </c>
      <c r="B1002" s="3">
        <v>1061041</v>
      </c>
      <c r="C1002" s="1" t="s">
        <v>332</v>
      </c>
      <c r="D1002" s="99">
        <v>95.48</v>
      </c>
      <c r="E1002" s="100">
        <v>120.3</v>
      </c>
      <c r="F1002" s="3" t="s">
        <v>584</v>
      </c>
      <c r="G1002" s="3">
        <v>100</v>
      </c>
      <c r="H1002" s="3" t="s">
        <v>0</v>
      </c>
      <c r="I1002" s="3">
        <v>39173900</v>
      </c>
    </row>
    <row r="1003" spans="1:9" x14ac:dyDescent="0.2">
      <c r="A1003" s="1" t="s">
        <v>51</v>
      </c>
      <c r="B1003" s="3">
        <v>1061042</v>
      </c>
      <c r="C1003" s="1" t="s">
        <v>333</v>
      </c>
      <c r="D1003" s="99">
        <v>114.58</v>
      </c>
      <c r="E1003" s="100">
        <v>144.37</v>
      </c>
      <c r="F1003" s="3" t="s">
        <v>584</v>
      </c>
      <c r="G1003" s="3">
        <v>100</v>
      </c>
      <c r="H1003" s="3" t="s">
        <v>0</v>
      </c>
      <c r="I1003" s="3">
        <v>39173900</v>
      </c>
    </row>
    <row r="1004" spans="1:9" x14ac:dyDescent="0.2">
      <c r="A1004" s="1" t="s">
        <v>51</v>
      </c>
      <c r="B1004" s="3">
        <v>1061043</v>
      </c>
      <c r="C1004" s="1" t="s">
        <v>334</v>
      </c>
      <c r="D1004" s="99">
        <v>125.19</v>
      </c>
      <c r="E1004" s="100">
        <v>157.74</v>
      </c>
      <c r="F1004" s="3" t="s">
        <v>584</v>
      </c>
      <c r="G1004" s="3">
        <v>100</v>
      </c>
      <c r="H1004" s="3" t="s">
        <v>0</v>
      </c>
      <c r="I1004" s="3">
        <v>39173900</v>
      </c>
    </row>
    <row r="1005" spans="1:9" x14ac:dyDescent="0.2">
      <c r="A1005" s="1" t="s">
        <v>51</v>
      </c>
      <c r="B1005" s="3">
        <v>1018165</v>
      </c>
      <c r="C1005" s="1" t="s">
        <v>1210</v>
      </c>
      <c r="D1005" s="99">
        <v>109.51</v>
      </c>
      <c r="E1005" s="100">
        <v>137.97999999999999</v>
      </c>
      <c r="F1005" s="3" t="s">
        <v>584</v>
      </c>
      <c r="G1005" s="3">
        <v>100</v>
      </c>
      <c r="H1005" s="3" t="s">
        <v>0</v>
      </c>
      <c r="I1005" s="3">
        <v>39173900</v>
      </c>
    </row>
    <row r="1006" spans="1:9" x14ac:dyDescent="0.2">
      <c r="A1006" s="1" t="s">
        <v>51</v>
      </c>
      <c r="B1006" s="3">
        <v>1018166</v>
      </c>
      <c r="C1006" s="1" t="s">
        <v>1211</v>
      </c>
      <c r="D1006" s="99">
        <v>219.35</v>
      </c>
      <c r="E1006" s="100">
        <v>276.38</v>
      </c>
      <c r="F1006" s="3" t="s">
        <v>584</v>
      </c>
      <c r="G1006" s="3">
        <v>100</v>
      </c>
      <c r="H1006" s="3" t="s">
        <v>0</v>
      </c>
      <c r="I1006" s="3">
        <v>39173900</v>
      </c>
    </row>
    <row r="1007" spans="1:9" x14ac:dyDescent="0.2">
      <c r="A1007" s="1" t="s">
        <v>51</v>
      </c>
      <c r="B1007" s="3">
        <v>1018167</v>
      </c>
      <c r="C1007" s="1" t="s">
        <v>1212</v>
      </c>
      <c r="D1007" s="99">
        <v>116.36</v>
      </c>
      <c r="E1007" s="100">
        <v>146.61000000000001</v>
      </c>
      <c r="F1007" s="3" t="s">
        <v>584</v>
      </c>
      <c r="G1007" s="3">
        <v>100</v>
      </c>
      <c r="H1007" s="3" t="s">
        <v>0</v>
      </c>
      <c r="I1007" s="3">
        <v>39173900</v>
      </c>
    </row>
    <row r="1008" spans="1:9" x14ac:dyDescent="0.2">
      <c r="A1008" s="1" t="s">
        <v>51</v>
      </c>
      <c r="B1008" s="3">
        <v>1018168</v>
      </c>
      <c r="C1008" s="1" t="s">
        <v>1213</v>
      </c>
      <c r="D1008" s="99">
        <v>225.17</v>
      </c>
      <c r="E1008" s="100">
        <v>283.70999999999998</v>
      </c>
      <c r="F1008" s="3" t="s">
        <v>584</v>
      </c>
      <c r="G1008" s="3">
        <v>100</v>
      </c>
      <c r="H1008" s="3" t="s">
        <v>0</v>
      </c>
      <c r="I1008" s="3">
        <v>39173900</v>
      </c>
    </row>
    <row r="1009" spans="1:9" x14ac:dyDescent="0.2">
      <c r="A1009" s="1" t="s">
        <v>51</v>
      </c>
      <c r="B1009" s="3">
        <v>1018169</v>
      </c>
      <c r="C1009" s="1" t="s">
        <v>1214</v>
      </c>
      <c r="D1009" s="99">
        <v>131.28</v>
      </c>
      <c r="E1009" s="100">
        <v>165.41</v>
      </c>
      <c r="F1009" s="3" t="s">
        <v>584</v>
      </c>
      <c r="G1009" s="3">
        <v>100</v>
      </c>
      <c r="H1009" s="3" t="s">
        <v>0</v>
      </c>
      <c r="I1009" s="3">
        <v>39173900</v>
      </c>
    </row>
    <row r="1010" spans="1:9" x14ac:dyDescent="0.2">
      <c r="A1010" s="1" t="s">
        <v>51</v>
      </c>
      <c r="B1010" s="3">
        <v>1018170</v>
      </c>
      <c r="C1010" s="1" t="s">
        <v>1215</v>
      </c>
      <c r="D1010" s="99">
        <v>138.22999999999999</v>
      </c>
      <c r="E1010" s="100">
        <v>174.17</v>
      </c>
      <c r="F1010" s="3" t="s">
        <v>584</v>
      </c>
      <c r="G1010" s="3">
        <v>100</v>
      </c>
      <c r="H1010" s="3" t="s">
        <v>0</v>
      </c>
      <c r="I1010" s="3">
        <v>39173900</v>
      </c>
    </row>
    <row r="1011" spans="1:9" x14ac:dyDescent="0.2">
      <c r="A1011" s="1" t="s">
        <v>51</v>
      </c>
      <c r="B1011" s="3">
        <v>1018171</v>
      </c>
      <c r="C1011" s="1" t="s">
        <v>1216</v>
      </c>
      <c r="D1011" s="99">
        <v>112.73</v>
      </c>
      <c r="E1011" s="100">
        <v>142.04</v>
      </c>
      <c r="F1011" s="3" t="s">
        <v>584</v>
      </c>
      <c r="G1011" s="3">
        <v>100</v>
      </c>
      <c r="H1011" s="3" t="s">
        <v>0</v>
      </c>
      <c r="I1011" s="3">
        <v>39173900</v>
      </c>
    </row>
    <row r="1012" spans="1:9" x14ac:dyDescent="0.2">
      <c r="A1012" s="1" t="s">
        <v>51</v>
      </c>
      <c r="B1012" s="3">
        <v>1018172</v>
      </c>
      <c r="C1012" s="1" t="s">
        <v>1217</v>
      </c>
      <c r="D1012" s="99">
        <v>164.9</v>
      </c>
      <c r="E1012" s="100">
        <v>207.77</v>
      </c>
      <c r="F1012" s="3" t="s">
        <v>584</v>
      </c>
      <c r="G1012" s="3">
        <v>100</v>
      </c>
      <c r="H1012" s="3" t="s">
        <v>0</v>
      </c>
      <c r="I1012" s="3">
        <v>39173900</v>
      </c>
    </row>
    <row r="1013" spans="1:9" x14ac:dyDescent="0.2">
      <c r="A1013" s="1" t="s">
        <v>51</v>
      </c>
      <c r="B1013" s="3">
        <v>1018134</v>
      </c>
      <c r="C1013" s="1" t="s">
        <v>335</v>
      </c>
      <c r="D1013" s="99">
        <v>45.9</v>
      </c>
      <c r="E1013" s="100">
        <v>57.83</v>
      </c>
      <c r="F1013" s="3" t="s">
        <v>584</v>
      </c>
      <c r="G1013" s="3">
        <v>200</v>
      </c>
      <c r="H1013" s="3" t="s">
        <v>0</v>
      </c>
      <c r="I1013" s="3">
        <v>39173900</v>
      </c>
    </row>
    <row r="1014" spans="1:9" x14ac:dyDescent="0.2">
      <c r="A1014" s="1" t="s">
        <v>51</v>
      </c>
      <c r="B1014" s="3">
        <v>1018135</v>
      </c>
      <c r="C1014" s="1" t="s">
        <v>336</v>
      </c>
      <c r="D1014" s="99">
        <v>54.64</v>
      </c>
      <c r="E1014" s="100">
        <v>68.849999999999994</v>
      </c>
      <c r="F1014" s="3" t="s">
        <v>584</v>
      </c>
      <c r="G1014" s="3">
        <v>200</v>
      </c>
      <c r="H1014" s="3" t="s">
        <v>0</v>
      </c>
      <c r="I1014" s="3">
        <v>39173900</v>
      </c>
    </row>
    <row r="1015" spans="1:9" x14ac:dyDescent="0.2">
      <c r="A1015" s="1" t="s">
        <v>51</v>
      </c>
      <c r="B1015" s="3">
        <v>1018136</v>
      </c>
      <c r="C1015" s="1" t="s">
        <v>337</v>
      </c>
      <c r="D1015" s="99">
        <v>72.12</v>
      </c>
      <c r="E1015" s="100">
        <v>90.87</v>
      </c>
      <c r="F1015" s="3" t="s">
        <v>584</v>
      </c>
      <c r="G1015" s="3">
        <v>200</v>
      </c>
      <c r="H1015" s="3" t="s">
        <v>0</v>
      </c>
      <c r="I1015" s="3">
        <v>39173900</v>
      </c>
    </row>
    <row r="1016" spans="1:9" x14ac:dyDescent="0.2">
      <c r="A1016" s="1" t="s">
        <v>51</v>
      </c>
      <c r="B1016" s="3">
        <v>1018137</v>
      </c>
      <c r="C1016" s="1" t="s">
        <v>338</v>
      </c>
      <c r="D1016" s="99">
        <v>96.16</v>
      </c>
      <c r="E1016" s="100">
        <v>121.16</v>
      </c>
      <c r="F1016" s="3" t="s">
        <v>584</v>
      </c>
      <c r="G1016" s="3">
        <v>100</v>
      </c>
      <c r="H1016" s="3" t="s">
        <v>0</v>
      </c>
      <c r="I1016" s="3">
        <v>39173900</v>
      </c>
    </row>
    <row r="1017" spans="1:9" x14ac:dyDescent="0.2">
      <c r="A1017" s="1" t="s">
        <v>51</v>
      </c>
      <c r="B1017" s="3">
        <v>1018138</v>
      </c>
      <c r="C1017" s="1" t="s">
        <v>339</v>
      </c>
      <c r="D1017" s="99">
        <v>107.09</v>
      </c>
      <c r="E1017" s="100">
        <v>134.93</v>
      </c>
      <c r="F1017" s="3" t="s">
        <v>584</v>
      </c>
      <c r="G1017" s="3">
        <v>100</v>
      </c>
      <c r="H1017" s="3" t="s">
        <v>0</v>
      </c>
      <c r="I1017" s="3">
        <v>39173900</v>
      </c>
    </row>
    <row r="1018" spans="1:9" x14ac:dyDescent="0.2">
      <c r="A1018" s="1" t="s">
        <v>51</v>
      </c>
      <c r="B1018" s="3">
        <v>1088276</v>
      </c>
      <c r="C1018" s="1" t="s">
        <v>340</v>
      </c>
      <c r="D1018" s="99">
        <v>131.47</v>
      </c>
      <c r="E1018" s="100">
        <v>165.65</v>
      </c>
      <c r="F1018" s="3" t="s">
        <v>584</v>
      </c>
      <c r="G1018" s="3">
        <v>100</v>
      </c>
      <c r="H1018" s="3" t="s">
        <v>0</v>
      </c>
      <c r="I1018" s="3">
        <v>39173900</v>
      </c>
    </row>
    <row r="1019" spans="1:9" x14ac:dyDescent="0.2">
      <c r="A1019" s="1" t="s">
        <v>51</v>
      </c>
      <c r="B1019" s="3">
        <v>1045880</v>
      </c>
      <c r="C1019" s="1" t="s">
        <v>1218</v>
      </c>
      <c r="D1019" s="99">
        <v>46.2</v>
      </c>
      <c r="E1019" s="100">
        <v>58.21</v>
      </c>
      <c r="F1019" s="3" t="s">
        <v>584</v>
      </c>
      <c r="G1019" s="3">
        <v>200</v>
      </c>
      <c r="H1019" s="3" t="s">
        <v>0</v>
      </c>
      <c r="I1019" s="3">
        <v>39173900</v>
      </c>
    </row>
    <row r="1020" spans="1:9" x14ac:dyDescent="0.2">
      <c r="A1020" s="1" t="s">
        <v>51</v>
      </c>
      <c r="B1020" s="3">
        <v>1045881</v>
      </c>
      <c r="C1020" s="1" t="s">
        <v>1219</v>
      </c>
      <c r="D1020" s="99">
        <v>55.29</v>
      </c>
      <c r="E1020" s="100">
        <v>69.67</v>
      </c>
      <c r="F1020" s="3" t="s">
        <v>584</v>
      </c>
      <c r="G1020" s="3">
        <v>200</v>
      </c>
      <c r="H1020" s="3" t="s">
        <v>0</v>
      </c>
      <c r="I1020" s="3">
        <v>39173900</v>
      </c>
    </row>
    <row r="1021" spans="1:9" x14ac:dyDescent="0.2">
      <c r="A1021" s="1" t="s">
        <v>51</v>
      </c>
      <c r="B1021" s="3">
        <v>1045882</v>
      </c>
      <c r="C1021" s="1" t="s">
        <v>341</v>
      </c>
      <c r="D1021" s="99">
        <v>82.66</v>
      </c>
      <c r="E1021" s="100">
        <v>104.15</v>
      </c>
      <c r="F1021" s="3" t="s">
        <v>584</v>
      </c>
      <c r="G1021" s="3">
        <v>200</v>
      </c>
      <c r="H1021" s="3" t="s">
        <v>0</v>
      </c>
      <c r="I1021" s="3">
        <v>39173900</v>
      </c>
    </row>
    <row r="1022" spans="1:9" x14ac:dyDescent="0.2">
      <c r="A1022" s="1" t="s">
        <v>51</v>
      </c>
      <c r="B1022" s="3">
        <v>1045883</v>
      </c>
      <c r="C1022" s="1" t="s">
        <v>1220</v>
      </c>
      <c r="D1022" s="99">
        <v>162.19</v>
      </c>
      <c r="E1022" s="100">
        <v>204.36</v>
      </c>
      <c r="F1022" s="3" t="s">
        <v>584</v>
      </c>
      <c r="G1022" s="3">
        <v>100</v>
      </c>
      <c r="H1022" s="3" t="s">
        <v>0</v>
      </c>
      <c r="I1022" s="3">
        <v>39173900</v>
      </c>
    </row>
    <row r="1023" spans="1:9" x14ac:dyDescent="0.2">
      <c r="A1023" s="1" t="s">
        <v>51</v>
      </c>
      <c r="B1023" s="3">
        <v>1018132</v>
      </c>
      <c r="C1023" s="1" t="s">
        <v>342</v>
      </c>
      <c r="D1023" s="99">
        <v>21.86</v>
      </c>
      <c r="E1023" s="100">
        <v>27.54</v>
      </c>
      <c r="F1023" s="3" t="s">
        <v>584</v>
      </c>
      <c r="G1023" s="3">
        <v>200</v>
      </c>
      <c r="H1023" s="3"/>
      <c r="I1023" s="3">
        <v>39173900</v>
      </c>
    </row>
    <row r="1024" spans="1:9" x14ac:dyDescent="0.2">
      <c r="A1024" s="1" t="s">
        <v>51</v>
      </c>
      <c r="B1024" s="3">
        <v>1018133</v>
      </c>
      <c r="C1024" s="1" t="s">
        <v>343</v>
      </c>
      <c r="D1024" s="99">
        <v>32.78</v>
      </c>
      <c r="E1024" s="100">
        <v>41.3</v>
      </c>
      <c r="F1024" s="3" t="s">
        <v>584</v>
      </c>
      <c r="G1024" s="3">
        <v>200</v>
      </c>
      <c r="H1024" s="3"/>
      <c r="I1024" s="3">
        <v>39173900</v>
      </c>
    </row>
    <row r="1025" spans="1:9" x14ac:dyDescent="0.2">
      <c r="A1025" s="1" t="s">
        <v>51</v>
      </c>
      <c r="B1025" s="3">
        <v>1093894</v>
      </c>
      <c r="C1025" s="1" t="s">
        <v>1221</v>
      </c>
      <c r="D1025" s="99">
        <v>36.97</v>
      </c>
      <c r="E1025" s="100">
        <v>46.58</v>
      </c>
      <c r="F1025" s="3" t="s">
        <v>584</v>
      </c>
      <c r="G1025" s="3">
        <v>200</v>
      </c>
      <c r="H1025" s="3" t="s">
        <v>0</v>
      </c>
      <c r="I1025" s="3">
        <v>39173900</v>
      </c>
    </row>
    <row r="1026" spans="1:9" x14ac:dyDescent="0.2">
      <c r="A1026" s="1" t="s">
        <v>51</v>
      </c>
      <c r="B1026" s="3">
        <v>1093895</v>
      </c>
      <c r="C1026" s="1" t="s">
        <v>1222</v>
      </c>
      <c r="D1026" s="99">
        <v>50.82</v>
      </c>
      <c r="E1026" s="100">
        <v>64.03</v>
      </c>
      <c r="F1026" s="3" t="s">
        <v>584</v>
      </c>
      <c r="G1026" s="3">
        <v>200</v>
      </c>
      <c r="H1026" s="3" t="s">
        <v>0</v>
      </c>
      <c r="I1026" s="3">
        <v>39173900</v>
      </c>
    </row>
    <row r="1027" spans="1:9" x14ac:dyDescent="0.2">
      <c r="A1027" s="1" t="s">
        <v>52</v>
      </c>
      <c r="B1027" s="3">
        <v>1018230</v>
      </c>
      <c r="C1027" s="1" t="s">
        <v>344</v>
      </c>
      <c r="D1027" s="99">
        <v>27.82</v>
      </c>
      <c r="E1027" s="100">
        <v>35.049999999999997</v>
      </c>
      <c r="F1027" s="3" t="s">
        <v>584</v>
      </c>
      <c r="G1027" s="3">
        <v>200</v>
      </c>
      <c r="H1027" s="3" t="s">
        <v>0</v>
      </c>
      <c r="I1027" s="3">
        <v>39173900</v>
      </c>
    </row>
    <row r="1028" spans="1:9" x14ac:dyDescent="0.2">
      <c r="A1028" s="1" t="s">
        <v>52</v>
      </c>
      <c r="B1028" s="3">
        <v>1018231</v>
      </c>
      <c r="C1028" s="1" t="s">
        <v>345</v>
      </c>
      <c r="D1028" s="99">
        <v>29.95</v>
      </c>
      <c r="E1028" s="100">
        <v>37.74</v>
      </c>
      <c r="F1028" s="3" t="s">
        <v>584</v>
      </c>
      <c r="G1028" s="3">
        <v>200</v>
      </c>
      <c r="H1028" s="3" t="s">
        <v>0</v>
      </c>
      <c r="I1028" s="3">
        <v>39173900</v>
      </c>
    </row>
    <row r="1029" spans="1:9" x14ac:dyDescent="0.2">
      <c r="A1029" s="1" t="s">
        <v>52</v>
      </c>
      <c r="B1029" s="3">
        <v>1018232</v>
      </c>
      <c r="C1029" s="1" t="s">
        <v>346</v>
      </c>
      <c r="D1029" s="99">
        <v>38.22</v>
      </c>
      <c r="E1029" s="100">
        <v>48.16</v>
      </c>
      <c r="F1029" s="3" t="s">
        <v>584</v>
      </c>
      <c r="G1029" s="3">
        <v>200</v>
      </c>
      <c r="H1029" s="3" t="s">
        <v>0</v>
      </c>
      <c r="I1029" s="3">
        <v>39173900</v>
      </c>
    </row>
    <row r="1030" spans="1:9" x14ac:dyDescent="0.2">
      <c r="A1030" s="1" t="s">
        <v>52</v>
      </c>
      <c r="B1030" s="3">
        <v>1018233</v>
      </c>
      <c r="C1030" s="1" t="s">
        <v>347</v>
      </c>
      <c r="D1030" s="99">
        <v>42.43</v>
      </c>
      <c r="E1030" s="100">
        <v>53.46</v>
      </c>
      <c r="F1030" s="3" t="s">
        <v>584</v>
      </c>
      <c r="G1030" s="3">
        <v>200</v>
      </c>
      <c r="H1030" s="3" t="s">
        <v>0</v>
      </c>
      <c r="I1030" s="3">
        <v>39173900</v>
      </c>
    </row>
    <row r="1031" spans="1:9" x14ac:dyDescent="0.2">
      <c r="A1031" s="1" t="s">
        <v>52</v>
      </c>
      <c r="B1031" s="3">
        <v>1018234</v>
      </c>
      <c r="C1031" s="1" t="s">
        <v>348</v>
      </c>
      <c r="D1031" s="99">
        <v>51.98</v>
      </c>
      <c r="E1031" s="100">
        <v>65.489999999999995</v>
      </c>
      <c r="F1031" s="3" t="s">
        <v>584</v>
      </c>
      <c r="G1031" s="3">
        <v>200</v>
      </c>
      <c r="H1031" s="3" t="s">
        <v>0</v>
      </c>
      <c r="I1031" s="3">
        <v>39173900</v>
      </c>
    </row>
    <row r="1032" spans="1:9" x14ac:dyDescent="0.2">
      <c r="A1032" s="1" t="s">
        <v>52</v>
      </c>
      <c r="B1032" s="3">
        <v>1018235</v>
      </c>
      <c r="C1032" s="1" t="s">
        <v>349</v>
      </c>
      <c r="D1032" s="99">
        <v>75.959999999999994</v>
      </c>
      <c r="E1032" s="100">
        <v>95.71</v>
      </c>
      <c r="F1032" s="3" t="s">
        <v>584</v>
      </c>
      <c r="G1032" s="3">
        <v>200</v>
      </c>
      <c r="H1032" s="3" t="s">
        <v>0</v>
      </c>
      <c r="I1032" s="3">
        <v>39173900</v>
      </c>
    </row>
    <row r="1033" spans="1:9" x14ac:dyDescent="0.2">
      <c r="A1033" s="1" t="s">
        <v>52</v>
      </c>
      <c r="B1033" s="3">
        <v>1018236</v>
      </c>
      <c r="C1033" s="1" t="s">
        <v>350</v>
      </c>
      <c r="D1033" s="99">
        <v>78.67</v>
      </c>
      <c r="E1033" s="100">
        <v>99.12</v>
      </c>
      <c r="F1033" s="3" t="s">
        <v>584</v>
      </c>
      <c r="G1033" s="3">
        <v>100</v>
      </c>
      <c r="H1033" s="3" t="s">
        <v>0</v>
      </c>
      <c r="I1033" s="3">
        <v>39173900</v>
      </c>
    </row>
    <row r="1034" spans="1:9" x14ac:dyDescent="0.2">
      <c r="A1034" s="1" t="s">
        <v>52</v>
      </c>
      <c r="B1034" s="3">
        <v>1018237</v>
      </c>
      <c r="C1034" s="1" t="s">
        <v>351</v>
      </c>
      <c r="D1034" s="99">
        <v>88.51</v>
      </c>
      <c r="E1034" s="100">
        <v>111.52</v>
      </c>
      <c r="F1034" s="3" t="s">
        <v>584</v>
      </c>
      <c r="G1034" s="3">
        <v>100</v>
      </c>
      <c r="H1034" s="3" t="s">
        <v>0</v>
      </c>
      <c r="I1034" s="3">
        <v>39173900</v>
      </c>
    </row>
    <row r="1035" spans="1:9" x14ac:dyDescent="0.2">
      <c r="A1035" s="1" t="s">
        <v>52</v>
      </c>
      <c r="B1035" s="3">
        <v>1062886</v>
      </c>
      <c r="C1035" s="1" t="s">
        <v>352</v>
      </c>
      <c r="D1035" s="99">
        <v>129.66</v>
      </c>
      <c r="E1035" s="100">
        <v>163.37</v>
      </c>
      <c r="F1035" s="3" t="s">
        <v>584</v>
      </c>
      <c r="G1035" s="3">
        <v>120</v>
      </c>
      <c r="H1035" s="3" t="s">
        <v>0</v>
      </c>
      <c r="I1035" s="3">
        <v>39173900</v>
      </c>
    </row>
    <row r="1036" spans="1:9" x14ac:dyDescent="0.2">
      <c r="A1036" s="1" t="s">
        <v>52</v>
      </c>
      <c r="B1036" s="3">
        <v>1018238</v>
      </c>
      <c r="C1036" s="1" t="s">
        <v>1223</v>
      </c>
      <c r="D1036" s="99">
        <v>37.18</v>
      </c>
      <c r="E1036" s="100">
        <v>46.85</v>
      </c>
      <c r="F1036" s="3" t="s">
        <v>584</v>
      </c>
      <c r="G1036" s="3">
        <v>200</v>
      </c>
      <c r="H1036" s="3" t="s">
        <v>0</v>
      </c>
      <c r="I1036" s="3">
        <v>39173900</v>
      </c>
    </row>
    <row r="1037" spans="1:9" x14ac:dyDescent="0.2">
      <c r="A1037" s="1" t="s">
        <v>52</v>
      </c>
      <c r="B1037" s="3">
        <v>1018239</v>
      </c>
      <c r="C1037" s="1" t="s">
        <v>1224</v>
      </c>
      <c r="D1037" s="99">
        <v>40.78</v>
      </c>
      <c r="E1037" s="100">
        <v>51.38</v>
      </c>
      <c r="F1037" s="3" t="s">
        <v>584</v>
      </c>
      <c r="G1037" s="3">
        <v>200</v>
      </c>
      <c r="H1037" s="3" t="s">
        <v>0</v>
      </c>
      <c r="I1037" s="3">
        <v>39173900</v>
      </c>
    </row>
    <row r="1038" spans="1:9" x14ac:dyDescent="0.2">
      <c r="A1038" s="1" t="s">
        <v>52</v>
      </c>
      <c r="B1038" s="3">
        <v>1018240</v>
      </c>
      <c r="C1038" s="1" t="s">
        <v>1225</v>
      </c>
      <c r="D1038" s="99">
        <v>45.23</v>
      </c>
      <c r="E1038" s="100">
        <v>56.99</v>
      </c>
      <c r="F1038" s="3" t="s">
        <v>584</v>
      </c>
      <c r="G1038" s="3">
        <v>200</v>
      </c>
      <c r="H1038" s="3" t="s">
        <v>0</v>
      </c>
      <c r="I1038" s="3">
        <v>39173900</v>
      </c>
    </row>
    <row r="1039" spans="1:9" x14ac:dyDescent="0.2">
      <c r="A1039" s="1" t="s">
        <v>52</v>
      </c>
      <c r="B1039" s="3">
        <v>1018241</v>
      </c>
      <c r="C1039" s="1" t="s">
        <v>1226</v>
      </c>
      <c r="D1039" s="99">
        <v>69.63</v>
      </c>
      <c r="E1039" s="100">
        <v>87.73</v>
      </c>
      <c r="F1039" s="3" t="s">
        <v>584</v>
      </c>
      <c r="G1039" s="3">
        <v>200</v>
      </c>
      <c r="H1039" s="3" t="s">
        <v>0</v>
      </c>
      <c r="I1039" s="3">
        <v>39173900</v>
      </c>
    </row>
    <row r="1040" spans="1:9" x14ac:dyDescent="0.2">
      <c r="A1040" s="1" t="s">
        <v>50</v>
      </c>
      <c r="B1040" s="3">
        <v>1018117</v>
      </c>
      <c r="C1040" s="1" t="s">
        <v>353</v>
      </c>
      <c r="D1040" s="99">
        <v>32.78</v>
      </c>
      <c r="E1040" s="100">
        <v>41.3</v>
      </c>
      <c r="F1040" s="3" t="s">
        <v>584</v>
      </c>
      <c r="G1040" s="3">
        <v>200</v>
      </c>
      <c r="H1040" s="3" t="s">
        <v>0</v>
      </c>
      <c r="I1040" s="3">
        <v>39173900</v>
      </c>
    </row>
    <row r="1041" spans="1:9" x14ac:dyDescent="0.2">
      <c r="A1041" s="1" t="s">
        <v>50</v>
      </c>
      <c r="B1041" s="3">
        <v>1018118</v>
      </c>
      <c r="C1041" s="1" t="s">
        <v>354</v>
      </c>
      <c r="D1041" s="99">
        <v>45.9</v>
      </c>
      <c r="E1041" s="100">
        <v>57.83</v>
      </c>
      <c r="F1041" s="3" t="s">
        <v>584</v>
      </c>
      <c r="G1041" s="3">
        <v>200</v>
      </c>
      <c r="H1041" s="3" t="s">
        <v>0</v>
      </c>
      <c r="I1041" s="3">
        <v>39173900</v>
      </c>
    </row>
    <row r="1042" spans="1:9" x14ac:dyDescent="0.2">
      <c r="A1042" s="1" t="s">
        <v>50</v>
      </c>
      <c r="B1042" s="3">
        <v>1018119</v>
      </c>
      <c r="C1042" s="1" t="s">
        <v>355</v>
      </c>
      <c r="D1042" s="99">
        <v>61.19</v>
      </c>
      <c r="E1042" s="100">
        <v>77.099999999999994</v>
      </c>
      <c r="F1042" s="3" t="s">
        <v>584</v>
      </c>
      <c r="G1042" s="3">
        <v>200</v>
      </c>
      <c r="H1042" s="3" t="s">
        <v>0</v>
      </c>
      <c r="I1042" s="3">
        <v>39173900</v>
      </c>
    </row>
    <row r="1043" spans="1:9" x14ac:dyDescent="0.2">
      <c r="A1043" s="1" t="s">
        <v>50</v>
      </c>
      <c r="B1043" s="3">
        <v>1018120</v>
      </c>
      <c r="C1043" s="1" t="s">
        <v>356</v>
      </c>
      <c r="D1043" s="99">
        <v>72.12</v>
      </c>
      <c r="E1043" s="100">
        <v>90.87</v>
      </c>
      <c r="F1043" s="3" t="s">
        <v>584</v>
      </c>
      <c r="G1043" s="3">
        <v>200</v>
      </c>
      <c r="H1043" s="3" t="s">
        <v>0</v>
      </c>
      <c r="I1043" s="3">
        <v>39173900</v>
      </c>
    </row>
    <row r="1044" spans="1:9" x14ac:dyDescent="0.2">
      <c r="A1044" s="1" t="s">
        <v>50</v>
      </c>
      <c r="B1044" s="3">
        <v>1018121</v>
      </c>
      <c r="C1044" s="1" t="s">
        <v>357</v>
      </c>
      <c r="D1044" s="99">
        <v>83.05</v>
      </c>
      <c r="E1044" s="100">
        <v>104.64</v>
      </c>
      <c r="F1044" s="3" t="s">
        <v>584</v>
      </c>
      <c r="G1044" s="3">
        <v>200</v>
      </c>
      <c r="H1044" s="3" t="s">
        <v>0</v>
      </c>
      <c r="I1044" s="3">
        <v>39173900</v>
      </c>
    </row>
    <row r="1045" spans="1:9" x14ac:dyDescent="0.2">
      <c r="A1045" s="1" t="s">
        <v>50</v>
      </c>
      <c r="B1045" s="3">
        <v>1018122</v>
      </c>
      <c r="C1045" s="1" t="s">
        <v>358</v>
      </c>
      <c r="D1045" s="99">
        <v>117.6</v>
      </c>
      <c r="E1045" s="100">
        <v>148.18</v>
      </c>
      <c r="F1045" s="3" t="s">
        <v>584</v>
      </c>
      <c r="G1045" s="3">
        <v>100</v>
      </c>
      <c r="H1045" s="3" t="s">
        <v>0</v>
      </c>
      <c r="I1045" s="3">
        <v>39173900</v>
      </c>
    </row>
    <row r="1046" spans="1:9" x14ac:dyDescent="0.2">
      <c r="A1046" s="1" t="s">
        <v>50</v>
      </c>
      <c r="B1046" s="3">
        <v>1018123</v>
      </c>
      <c r="C1046" s="1" t="s">
        <v>359</v>
      </c>
      <c r="D1046" s="99">
        <v>137.82</v>
      </c>
      <c r="E1046" s="100">
        <v>173.65</v>
      </c>
      <c r="F1046" s="3" t="s">
        <v>584</v>
      </c>
      <c r="G1046" s="3">
        <v>100</v>
      </c>
      <c r="H1046" s="3" t="s">
        <v>0</v>
      </c>
      <c r="I1046" s="3">
        <v>39173900</v>
      </c>
    </row>
    <row r="1047" spans="1:9" x14ac:dyDescent="0.2">
      <c r="A1047" s="1" t="s">
        <v>50</v>
      </c>
      <c r="B1047" s="3">
        <v>1036036</v>
      </c>
      <c r="C1047" s="1" t="s">
        <v>360</v>
      </c>
      <c r="D1047" s="99">
        <v>153.63</v>
      </c>
      <c r="E1047" s="100">
        <v>193.57</v>
      </c>
      <c r="F1047" s="3" t="s">
        <v>584</v>
      </c>
      <c r="G1047" s="3">
        <v>100</v>
      </c>
      <c r="H1047" s="3" t="s">
        <v>0</v>
      </c>
      <c r="I1047" s="3">
        <v>39173900</v>
      </c>
    </row>
    <row r="1048" spans="1:9" x14ac:dyDescent="0.2">
      <c r="A1048" s="1" t="s">
        <v>50</v>
      </c>
      <c r="B1048" s="3">
        <v>1018139</v>
      </c>
      <c r="C1048" s="1" t="s">
        <v>361</v>
      </c>
      <c r="D1048" s="99">
        <v>48.08</v>
      </c>
      <c r="E1048" s="100">
        <v>60.58</v>
      </c>
      <c r="F1048" s="3" t="s">
        <v>584</v>
      </c>
      <c r="G1048" s="3">
        <v>200</v>
      </c>
      <c r="H1048" s="3" t="s">
        <v>0</v>
      </c>
      <c r="I1048" s="3">
        <v>39173900</v>
      </c>
    </row>
    <row r="1049" spans="1:9" x14ac:dyDescent="0.2">
      <c r="A1049" s="1" t="s">
        <v>50</v>
      </c>
      <c r="B1049" s="3">
        <v>1018140</v>
      </c>
      <c r="C1049" s="1" t="s">
        <v>362</v>
      </c>
      <c r="D1049" s="99">
        <v>56.83</v>
      </c>
      <c r="E1049" s="100">
        <v>71.61</v>
      </c>
      <c r="F1049" s="3" t="s">
        <v>584</v>
      </c>
      <c r="G1049" s="3">
        <v>200</v>
      </c>
      <c r="H1049" s="3" t="s">
        <v>0</v>
      </c>
      <c r="I1049" s="3">
        <v>39173900</v>
      </c>
    </row>
    <row r="1050" spans="1:9" x14ac:dyDescent="0.2">
      <c r="A1050" s="1" t="s">
        <v>50</v>
      </c>
      <c r="B1050" s="3">
        <v>1018141</v>
      </c>
      <c r="C1050" s="1" t="s">
        <v>363</v>
      </c>
      <c r="D1050" s="99">
        <v>76.489999999999995</v>
      </c>
      <c r="E1050" s="100">
        <v>96.38</v>
      </c>
      <c r="F1050" s="3" t="s">
        <v>584</v>
      </c>
      <c r="G1050" s="3">
        <v>200</v>
      </c>
      <c r="H1050" s="3" t="s">
        <v>0</v>
      </c>
      <c r="I1050" s="3">
        <v>39173900</v>
      </c>
    </row>
    <row r="1051" spans="1:9" x14ac:dyDescent="0.2">
      <c r="A1051" s="1" t="s">
        <v>50</v>
      </c>
      <c r="B1051" s="3">
        <v>1044015</v>
      </c>
      <c r="C1051" s="1" t="s">
        <v>364</v>
      </c>
      <c r="D1051" s="99">
        <v>82.41</v>
      </c>
      <c r="E1051" s="100">
        <v>103.84</v>
      </c>
      <c r="F1051" s="3" t="s">
        <v>584</v>
      </c>
      <c r="G1051" s="3">
        <v>200</v>
      </c>
      <c r="H1051" s="3" t="s">
        <v>0</v>
      </c>
      <c r="I1051" s="3">
        <v>39173900</v>
      </c>
    </row>
    <row r="1052" spans="1:9" x14ac:dyDescent="0.2">
      <c r="A1052" s="1" t="s">
        <v>50</v>
      </c>
      <c r="B1052" s="3">
        <v>1018142</v>
      </c>
      <c r="C1052" s="1" t="s">
        <v>365</v>
      </c>
      <c r="D1052" s="99">
        <v>85.23</v>
      </c>
      <c r="E1052" s="100">
        <v>107.39</v>
      </c>
      <c r="F1052" s="3" t="s">
        <v>584</v>
      </c>
      <c r="G1052" s="3">
        <v>200</v>
      </c>
      <c r="H1052" s="3" t="s">
        <v>0</v>
      </c>
      <c r="I1052" s="3">
        <v>39173900</v>
      </c>
    </row>
    <row r="1053" spans="1:9" x14ac:dyDescent="0.2">
      <c r="A1053" s="1" t="s">
        <v>50</v>
      </c>
      <c r="B1053" s="3">
        <v>1034188</v>
      </c>
      <c r="C1053" s="1" t="s">
        <v>366</v>
      </c>
      <c r="D1053" s="99">
        <v>76.13</v>
      </c>
      <c r="E1053" s="100">
        <v>95.92</v>
      </c>
      <c r="F1053" s="3" t="s">
        <v>584</v>
      </c>
      <c r="G1053" s="3">
        <v>200</v>
      </c>
      <c r="H1053" s="3" t="s">
        <v>0</v>
      </c>
      <c r="I1053" s="3">
        <v>39173900</v>
      </c>
    </row>
    <row r="1054" spans="1:9" x14ac:dyDescent="0.2">
      <c r="A1054" s="1" t="s">
        <v>50</v>
      </c>
      <c r="B1054" s="3">
        <v>1044016</v>
      </c>
      <c r="C1054" s="1" t="s">
        <v>367</v>
      </c>
      <c r="D1054" s="99">
        <v>115.47</v>
      </c>
      <c r="E1054" s="100">
        <v>145.49</v>
      </c>
      <c r="F1054" s="3" t="s">
        <v>584</v>
      </c>
      <c r="G1054" s="3">
        <v>100</v>
      </c>
      <c r="H1054" s="3" t="s">
        <v>0</v>
      </c>
      <c r="I1054" s="3">
        <v>39173900</v>
      </c>
    </row>
    <row r="1055" spans="1:9" x14ac:dyDescent="0.2">
      <c r="A1055" s="1" t="s">
        <v>50</v>
      </c>
      <c r="B1055" s="3">
        <v>1044013</v>
      </c>
      <c r="C1055" s="1" t="s">
        <v>368</v>
      </c>
      <c r="D1055" s="99">
        <v>125.39</v>
      </c>
      <c r="E1055" s="100">
        <v>157.99</v>
      </c>
      <c r="F1055" s="3" t="s">
        <v>584</v>
      </c>
      <c r="G1055" s="3">
        <v>100</v>
      </c>
      <c r="H1055" s="3" t="s">
        <v>0</v>
      </c>
      <c r="I1055" s="3">
        <v>39173900</v>
      </c>
    </row>
    <row r="1056" spans="1:9" x14ac:dyDescent="0.2">
      <c r="A1056" s="1" t="s">
        <v>53</v>
      </c>
      <c r="B1056" s="3">
        <v>1018147</v>
      </c>
      <c r="C1056" s="1" t="s">
        <v>1227</v>
      </c>
      <c r="D1056" s="99">
        <v>87.42</v>
      </c>
      <c r="E1056" s="100">
        <v>110.15</v>
      </c>
      <c r="F1056" s="3" t="s">
        <v>584</v>
      </c>
      <c r="G1056" s="3">
        <v>200</v>
      </c>
      <c r="H1056" s="3" t="s">
        <v>0</v>
      </c>
      <c r="I1056" s="3">
        <v>39173900</v>
      </c>
    </row>
    <row r="1057" spans="1:9" x14ac:dyDescent="0.2">
      <c r="A1057" s="1" t="s">
        <v>53</v>
      </c>
      <c r="B1057" s="3">
        <v>1084888</v>
      </c>
      <c r="C1057" s="1" t="s">
        <v>369</v>
      </c>
      <c r="D1057" s="99">
        <v>87.42</v>
      </c>
      <c r="E1057" s="100">
        <v>110.15</v>
      </c>
      <c r="F1057" s="3" t="s">
        <v>584</v>
      </c>
      <c r="G1057" s="3">
        <v>200</v>
      </c>
      <c r="H1057" s="3" t="s">
        <v>0</v>
      </c>
      <c r="I1057" s="3">
        <v>39173900</v>
      </c>
    </row>
    <row r="1058" spans="1:9" x14ac:dyDescent="0.2">
      <c r="A1058" s="1" t="s">
        <v>53</v>
      </c>
      <c r="B1058" s="3">
        <v>1018148</v>
      </c>
      <c r="C1058" s="1" t="s">
        <v>1228</v>
      </c>
      <c r="D1058" s="99">
        <v>91.79</v>
      </c>
      <c r="E1058" s="100">
        <v>115.66</v>
      </c>
      <c r="F1058" s="3" t="s">
        <v>584</v>
      </c>
      <c r="G1058" s="3">
        <v>200</v>
      </c>
      <c r="H1058" s="3" t="s">
        <v>0</v>
      </c>
      <c r="I1058" s="3">
        <v>39173900</v>
      </c>
    </row>
    <row r="1059" spans="1:9" x14ac:dyDescent="0.2">
      <c r="A1059" s="1" t="s">
        <v>53</v>
      </c>
      <c r="B1059" s="3">
        <v>1084889</v>
      </c>
      <c r="C1059" s="1" t="s">
        <v>370</v>
      </c>
      <c r="D1059" s="99">
        <v>91.79</v>
      </c>
      <c r="E1059" s="100">
        <v>115.66</v>
      </c>
      <c r="F1059" s="3" t="s">
        <v>584</v>
      </c>
      <c r="G1059" s="3">
        <v>200</v>
      </c>
      <c r="H1059" s="3" t="s">
        <v>0</v>
      </c>
      <c r="I1059" s="3">
        <v>39173900</v>
      </c>
    </row>
    <row r="1060" spans="1:9" x14ac:dyDescent="0.2">
      <c r="A1060" s="1" t="s">
        <v>53</v>
      </c>
      <c r="B1060" s="3">
        <v>1018149</v>
      </c>
      <c r="C1060" s="1" t="s">
        <v>1229</v>
      </c>
      <c r="D1060" s="99">
        <v>107.09</v>
      </c>
      <c r="E1060" s="100">
        <v>134.93</v>
      </c>
      <c r="F1060" s="3" t="s">
        <v>584</v>
      </c>
      <c r="G1060" s="3">
        <v>200</v>
      </c>
      <c r="H1060" s="3" t="s">
        <v>0</v>
      </c>
      <c r="I1060" s="3">
        <v>39173900</v>
      </c>
    </row>
    <row r="1061" spans="1:9" x14ac:dyDescent="0.2">
      <c r="A1061" s="1" t="s">
        <v>53</v>
      </c>
      <c r="B1061" s="3">
        <v>1044018</v>
      </c>
      <c r="C1061" s="1" t="s">
        <v>371</v>
      </c>
      <c r="D1061" s="99">
        <v>86.67</v>
      </c>
      <c r="E1061" s="100">
        <v>109.2</v>
      </c>
      <c r="F1061" s="3" t="s">
        <v>584</v>
      </c>
      <c r="G1061" s="3">
        <v>200</v>
      </c>
      <c r="H1061" s="3" t="s">
        <v>0</v>
      </c>
      <c r="I1061" s="3">
        <v>39173900</v>
      </c>
    </row>
    <row r="1062" spans="1:9" x14ac:dyDescent="0.2">
      <c r="A1062" s="1" t="s">
        <v>53</v>
      </c>
      <c r="B1062" s="3">
        <v>1084891</v>
      </c>
      <c r="C1062" s="1" t="s">
        <v>372</v>
      </c>
      <c r="D1062" s="99">
        <v>86.67</v>
      </c>
      <c r="E1062" s="100">
        <v>109.2</v>
      </c>
      <c r="F1062" s="3" t="s">
        <v>584</v>
      </c>
      <c r="G1062" s="3">
        <v>100</v>
      </c>
      <c r="H1062" s="3" t="s">
        <v>0</v>
      </c>
      <c r="I1062" s="3">
        <v>39173900</v>
      </c>
    </row>
    <row r="1063" spans="1:9" x14ac:dyDescent="0.2">
      <c r="A1063" s="1" t="s">
        <v>53</v>
      </c>
      <c r="B1063" s="3">
        <v>1084890</v>
      </c>
      <c r="C1063" s="1" t="s">
        <v>373</v>
      </c>
      <c r="D1063" s="99">
        <v>86.67</v>
      </c>
      <c r="E1063" s="100">
        <v>109.2</v>
      </c>
      <c r="F1063" s="3" t="s">
        <v>584</v>
      </c>
      <c r="G1063" s="3">
        <v>100</v>
      </c>
      <c r="H1063" s="3" t="s">
        <v>0</v>
      </c>
      <c r="I1063" s="3">
        <v>39173900</v>
      </c>
    </row>
    <row r="1064" spans="1:9" x14ac:dyDescent="0.2">
      <c r="A1064" s="1" t="s">
        <v>53</v>
      </c>
      <c r="B1064" s="3">
        <v>1044019</v>
      </c>
      <c r="C1064" s="1" t="s">
        <v>374</v>
      </c>
      <c r="D1064" s="99">
        <v>125.39</v>
      </c>
      <c r="E1064" s="100">
        <v>157.99</v>
      </c>
      <c r="F1064" s="3" t="s">
        <v>584</v>
      </c>
      <c r="G1064" s="3">
        <v>100</v>
      </c>
      <c r="H1064" s="3" t="s">
        <v>0</v>
      </c>
      <c r="I1064" s="3">
        <v>39173900</v>
      </c>
    </row>
    <row r="1065" spans="1:9" x14ac:dyDescent="0.2">
      <c r="A1065" s="1" t="s">
        <v>54</v>
      </c>
      <c r="B1065" s="3">
        <v>1095722</v>
      </c>
      <c r="C1065" s="1" t="s">
        <v>1230</v>
      </c>
      <c r="D1065" s="99">
        <v>17.02</v>
      </c>
      <c r="E1065" s="100">
        <v>21.45</v>
      </c>
      <c r="F1065" s="3" t="s">
        <v>584</v>
      </c>
      <c r="G1065" s="3">
        <v>200</v>
      </c>
      <c r="H1065" s="3" t="s">
        <v>0</v>
      </c>
      <c r="I1065" s="3">
        <v>39173900</v>
      </c>
    </row>
    <row r="1066" spans="1:9" x14ac:dyDescent="0.2">
      <c r="A1066" s="1" t="s">
        <v>54</v>
      </c>
      <c r="B1066" s="3">
        <v>1095723</v>
      </c>
      <c r="C1066" s="1" t="s">
        <v>1231</v>
      </c>
      <c r="D1066" s="99">
        <v>14.87</v>
      </c>
      <c r="E1066" s="100">
        <v>18.739999999999998</v>
      </c>
      <c r="F1066" s="3" t="s">
        <v>584</v>
      </c>
      <c r="G1066" s="3">
        <v>200</v>
      </c>
      <c r="H1066" s="3" t="s">
        <v>0</v>
      </c>
      <c r="I1066" s="3">
        <v>39173900</v>
      </c>
    </row>
    <row r="1067" spans="1:9" x14ac:dyDescent="0.2">
      <c r="A1067" s="1" t="s">
        <v>54</v>
      </c>
      <c r="B1067" s="3">
        <v>1095724</v>
      </c>
      <c r="C1067" s="1" t="s">
        <v>1232</v>
      </c>
      <c r="D1067" s="99">
        <v>30.72</v>
      </c>
      <c r="E1067" s="100">
        <v>38.71</v>
      </c>
      <c r="F1067" s="3" t="s">
        <v>584</v>
      </c>
      <c r="G1067" s="3">
        <v>200</v>
      </c>
      <c r="H1067" s="3" t="s">
        <v>0</v>
      </c>
      <c r="I1067" s="3">
        <v>39173900</v>
      </c>
    </row>
    <row r="1068" spans="1:9" x14ac:dyDescent="0.2">
      <c r="A1068" s="1" t="s">
        <v>54</v>
      </c>
      <c r="B1068" s="3">
        <v>1095725</v>
      </c>
      <c r="C1068" s="1" t="s">
        <v>1233</v>
      </c>
      <c r="D1068" s="99">
        <v>32.96</v>
      </c>
      <c r="E1068" s="100">
        <v>41.53</v>
      </c>
      <c r="F1068" s="3" t="s">
        <v>584</v>
      </c>
      <c r="G1068" s="3">
        <v>200</v>
      </c>
      <c r="H1068" s="3" t="s">
        <v>0</v>
      </c>
      <c r="I1068" s="3">
        <v>39173900</v>
      </c>
    </row>
    <row r="1069" spans="1:9" x14ac:dyDescent="0.2">
      <c r="A1069" s="1" t="s">
        <v>54</v>
      </c>
      <c r="B1069" s="3">
        <v>1095726</v>
      </c>
      <c r="C1069" s="1" t="s">
        <v>1234</v>
      </c>
      <c r="D1069" s="99">
        <v>36.6</v>
      </c>
      <c r="E1069" s="100">
        <v>46.12</v>
      </c>
      <c r="F1069" s="3" t="s">
        <v>584</v>
      </c>
      <c r="G1069" s="3">
        <v>200</v>
      </c>
      <c r="H1069" s="3" t="s">
        <v>0</v>
      </c>
      <c r="I1069" s="3">
        <v>39173900</v>
      </c>
    </row>
    <row r="1070" spans="1:9" x14ac:dyDescent="0.2">
      <c r="A1070" s="1" t="s">
        <v>54</v>
      </c>
      <c r="B1070" s="3">
        <v>1095727</v>
      </c>
      <c r="C1070" s="1" t="s">
        <v>1235</v>
      </c>
      <c r="D1070" s="99">
        <v>53.29</v>
      </c>
      <c r="E1070" s="100">
        <v>67.150000000000006</v>
      </c>
      <c r="F1070" s="3" t="s">
        <v>584</v>
      </c>
      <c r="G1070" s="3">
        <v>150</v>
      </c>
      <c r="H1070" s="3" t="s">
        <v>0</v>
      </c>
      <c r="I1070" s="3">
        <v>39173900</v>
      </c>
    </row>
    <row r="1071" spans="1:9" x14ac:dyDescent="0.2">
      <c r="A1071" s="1" t="s">
        <v>54</v>
      </c>
      <c r="B1071" s="3">
        <v>1095728</v>
      </c>
      <c r="C1071" s="1" t="s">
        <v>1236</v>
      </c>
      <c r="D1071" s="99">
        <v>59.49</v>
      </c>
      <c r="E1071" s="100">
        <v>74.959999999999994</v>
      </c>
      <c r="F1071" s="3" t="s">
        <v>584</v>
      </c>
      <c r="G1071" s="3">
        <v>100</v>
      </c>
      <c r="H1071" s="3" t="s">
        <v>0</v>
      </c>
      <c r="I1071" s="3">
        <v>39173900</v>
      </c>
    </row>
    <row r="1072" spans="1:9" x14ac:dyDescent="0.2">
      <c r="A1072" s="1" t="s">
        <v>54</v>
      </c>
      <c r="B1072" s="3">
        <v>1095729</v>
      </c>
      <c r="C1072" s="1" t="s">
        <v>1237</v>
      </c>
      <c r="D1072" s="99">
        <v>83.68</v>
      </c>
      <c r="E1072" s="100">
        <v>105.44</v>
      </c>
      <c r="F1072" s="3" t="s">
        <v>584</v>
      </c>
      <c r="G1072" s="3">
        <v>100</v>
      </c>
      <c r="H1072" s="3" t="s">
        <v>0</v>
      </c>
      <c r="I1072" s="3">
        <v>39173900</v>
      </c>
    </row>
    <row r="1073" spans="1:9" x14ac:dyDescent="0.2">
      <c r="A1073" s="1" t="s">
        <v>49</v>
      </c>
      <c r="B1073" s="3">
        <v>1095730</v>
      </c>
      <c r="C1073" s="1" t="s">
        <v>1238</v>
      </c>
      <c r="D1073" s="99">
        <v>27.93</v>
      </c>
      <c r="E1073" s="100">
        <v>35.19</v>
      </c>
      <c r="F1073" s="3" t="s">
        <v>584</v>
      </c>
      <c r="G1073" s="3">
        <v>150</v>
      </c>
      <c r="H1073" s="3" t="s">
        <v>0</v>
      </c>
      <c r="I1073" s="3">
        <v>39173900</v>
      </c>
    </row>
    <row r="1074" spans="1:9" x14ac:dyDescent="0.2">
      <c r="A1074" s="1" t="s">
        <v>49</v>
      </c>
      <c r="B1074" s="3">
        <v>1095731</v>
      </c>
      <c r="C1074" s="1" t="s">
        <v>1239</v>
      </c>
      <c r="D1074" s="99">
        <v>28.07</v>
      </c>
      <c r="E1074" s="100">
        <v>35.369999999999997</v>
      </c>
      <c r="F1074" s="3" t="s">
        <v>584</v>
      </c>
      <c r="G1074" s="3">
        <v>150</v>
      </c>
      <c r="H1074" s="3" t="s">
        <v>0</v>
      </c>
      <c r="I1074" s="3">
        <v>39173900</v>
      </c>
    </row>
    <row r="1075" spans="1:9" x14ac:dyDescent="0.2">
      <c r="A1075" s="1" t="s">
        <v>49</v>
      </c>
      <c r="B1075" s="3">
        <v>1095732</v>
      </c>
      <c r="C1075" s="1" t="s">
        <v>1240</v>
      </c>
      <c r="D1075" s="99">
        <v>60.84</v>
      </c>
      <c r="E1075" s="100">
        <v>76.66</v>
      </c>
      <c r="F1075" s="3" t="s">
        <v>584</v>
      </c>
      <c r="G1075" s="3">
        <v>150</v>
      </c>
      <c r="H1075" s="3" t="s">
        <v>0</v>
      </c>
      <c r="I1075" s="3">
        <v>39173900</v>
      </c>
    </row>
    <row r="1076" spans="1:9" x14ac:dyDescent="0.2">
      <c r="A1076" s="1" t="s">
        <v>49</v>
      </c>
      <c r="B1076" s="3">
        <v>1095733</v>
      </c>
      <c r="C1076" s="1" t="s">
        <v>1241</v>
      </c>
      <c r="D1076" s="99">
        <v>35.799999999999997</v>
      </c>
      <c r="E1076" s="100">
        <v>45.11</v>
      </c>
      <c r="F1076" s="3" t="s">
        <v>584</v>
      </c>
      <c r="G1076" s="3">
        <v>150</v>
      </c>
      <c r="H1076" s="3" t="s">
        <v>0</v>
      </c>
      <c r="I1076" s="3">
        <v>39173900</v>
      </c>
    </row>
    <row r="1077" spans="1:9" x14ac:dyDescent="0.2">
      <c r="A1077" s="1" t="s">
        <v>49</v>
      </c>
      <c r="B1077" s="3">
        <v>1095734</v>
      </c>
      <c r="C1077" s="1" t="s">
        <v>1242</v>
      </c>
      <c r="D1077" s="99">
        <v>50.21</v>
      </c>
      <c r="E1077" s="100">
        <v>63.26</v>
      </c>
      <c r="F1077" s="3" t="s">
        <v>584</v>
      </c>
      <c r="G1077" s="3">
        <v>150</v>
      </c>
      <c r="H1077" s="3" t="s">
        <v>0</v>
      </c>
      <c r="I1077" s="3">
        <v>39173900</v>
      </c>
    </row>
    <row r="1078" spans="1:9" x14ac:dyDescent="0.2">
      <c r="A1078" s="1" t="s">
        <v>49</v>
      </c>
      <c r="B1078" s="3">
        <v>1095735</v>
      </c>
      <c r="C1078" s="1" t="s">
        <v>1243</v>
      </c>
      <c r="D1078" s="99">
        <v>36.92</v>
      </c>
      <c r="E1078" s="100">
        <v>46.52</v>
      </c>
      <c r="F1078" s="3" t="s">
        <v>584</v>
      </c>
      <c r="G1078" s="3">
        <v>150</v>
      </c>
      <c r="H1078" s="3" t="s">
        <v>0</v>
      </c>
      <c r="I1078" s="3">
        <v>39173900</v>
      </c>
    </row>
    <row r="1079" spans="1:9" x14ac:dyDescent="0.2">
      <c r="A1079" s="1" t="s">
        <v>49</v>
      </c>
      <c r="B1079" s="3">
        <v>1095736</v>
      </c>
      <c r="C1079" s="1" t="s">
        <v>1244</v>
      </c>
      <c r="D1079" s="99">
        <v>52.73</v>
      </c>
      <c r="E1079" s="100">
        <v>66.44</v>
      </c>
      <c r="F1079" s="3" t="s">
        <v>584</v>
      </c>
      <c r="G1079" s="3">
        <v>150</v>
      </c>
      <c r="H1079" s="3" t="s">
        <v>0</v>
      </c>
      <c r="I1079" s="3">
        <v>39173900</v>
      </c>
    </row>
    <row r="1080" spans="1:9" x14ac:dyDescent="0.2">
      <c r="A1080" s="1" t="s">
        <v>49</v>
      </c>
      <c r="B1080" s="3">
        <v>1095737</v>
      </c>
      <c r="C1080" s="1" t="s">
        <v>1245</v>
      </c>
      <c r="D1080" s="99">
        <v>54.45</v>
      </c>
      <c r="E1080" s="100">
        <v>68.61</v>
      </c>
      <c r="F1080" s="3" t="s">
        <v>584</v>
      </c>
      <c r="G1080" s="3">
        <v>150</v>
      </c>
      <c r="H1080" s="3" t="s">
        <v>0</v>
      </c>
      <c r="I1080" s="3">
        <v>39173900</v>
      </c>
    </row>
    <row r="1081" spans="1:9" x14ac:dyDescent="0.2">
      <c r="A1081" s="1" t="s">
        <v>49</v>
      </c>
      <c r="B1081" s="3">
        <v>1095738</v>
      </c>
      <c r="C1081" s="1" t="s">
        <v>1246</v>
      </c>
      <c r="D1081" s="99">
        <v>75.52</v>
      </c>
      <c r="E1081" s="100">
        <v>95.16</v>
      </c>
      <c r="F1081" s="3" t="s">
        <v>584</v>
      </c>
      <c r="G1081" s="3">
        <v>150</v>
      </c>
      <c r="H1081" s="3" t="s">
        <v>0</v>
      </c>
      <c r="I1081" s="3">
        <v>39173900</v>
      </c>
    </row>
    <row r="1082" spans="1:9" x14ac:dyDescent="0.2">
      <c r="A1082" s="1" t="s">
        <v>49</v>
      </c>
      <c r="B1082" s="3">
        <v>1095739</v>
      </c>
      <c r="C1082" s="1" t="s">
        <v>1247</v>
      </c>
      <c r="D1082" s="99">
        <v>90.3</v>
      </c>
      <c r="E1082" s="100">
        <v>113.78</v>
      </c>
      <c r="F1082" s="3" t="s">
        <v>584</v>
      </c>
      <c r="G1082" s="3">
        <v>100</v>
      </c>
      <c r="H1082" s="3" t="s">
        <v>0</v>
      </c>
      <c r="I1082" s="3">
        <v>39173900</v>
      </c>
    </row>
    <row r="1083" spans="1:9" x14ac:dyDescent="0.2">
      <c r="A1083" s="1" t="s">
        <v>49</v>
      </c>
      <c r="B1083" s="3">
        <v>1095740</v>
      </c>
      <c r="C1083" s="1" t="s">
        <v>1248</v>
      </c>
      <c r="D1083" s="99">
        <v>105.08</v>
      </c>
      <c r="E1083" s="100">
        <v>132.4</v>
      </c>
      <c r="F1083" s="3" t="s">
        <v>584</v>
      </c>
      <c r="G1083" s="3">
        <v>100</v>
      </c>
      <c r="H1083" s="3" t="s">
        <v>0</v>
      </c>
      <c r="I1083" s="3">
        <v>39173900</v>
      </c>
    </row>
    <row r="1084" spans="1:9" x14ac:dyDescent="0.2">
      <c r="A1084" s="1" t="s">
        <v>49</v>
      </c>
      <c r="B1084" s="3">
        <v>1048697</v>
      </c>
      <c r="C1084" s="1" t="s">
        <v>375</v>
      </c>
      <c r="D1084" s="99">
        <v>330.02</v>
      </c>
      <c r="E1084" s="100">
        <v>415.83</v>
      </c>
      <c r="F1084" s="3" t="s">
        <v>586</v>
      </c>
      <c r="G1084" s="3">
        <v>1</v>
      </c>
      <c r="H1084" s="3" t="s">
        <v>0</v>
      </c>
      <c r="I1084" s="3">
        <v>90321020</v>
      </c>
    </row>
    <row r="1085" spans="1:9" x14ac:dyDescent="0.2">
      <c r="A1085" s="1" t="s">
        <v>49</v>
      </c>
      <c r="B1085" s="3">
        <v>1048698</v>
      </c>
      <c r="C1085" s="1" t="s">
        <v>376</v>
      </c>
      <c r="D1085" s="99">
        <v>308.70999999999998</v>
      </c>
      <c r="E1085" s="100">
        <v>388.97</v>
      </c>
      <c r="F1085" s="3" t="s">
        <v>586</v>
      </c>
      <c r="G1085" s="3">
        <v>1</v>
      </c>
      <c r="H1085" s="3" t="s">
        <v>0</v>
      </c>
      <c r="I1085" s="3">
        <v>90321020</v>
      </c>
    </row>
    <row r="1086" spans="1:9" x14ac:dyDescent="0.2">
      <c r="A1086" s="1" t="s">
        <v>49</v>
      </c>
      <c r="B1086" s="3">
        <v>1048699</v>
      </c>
      <c r="C1086" s="1" t="s">
        <v>377</v>
      </c>
      <c r="D1086" s="99">
        <v>335.81</v>
      </c>
      <c r="E1086" s="100">
        <v>423.12</v>
      </c>
      <c r="F1086" s="3" t="s">
        <v>586</v>
      </c>
      <c r="G1086" s="3">
        <v>1</v>
      </c>
      <c r="H1086" s="3" t="s">
        <v>0</v>
      </c>
      <c r="I1086" s="3">
        <v>90321020</v>
      </c>
    </row>
    <row r="1087" spans="1:9" x14ac:dyDescent="0.2">
      <c r="A1087" s="1" t="s">
        <v>49</v>
      </c>
      <c r="B1087" s="3">
        <v>1048700</v>
      </c>
      <c r="C1087" s="1" t="s">
        <v>378</v>
      </c>
      <c r="D1087" s="99">
        <v>395.22</v>
      </c>
      <c r="E1087" s="100">
        <v>497.98</v>
      </c>
      <c r="F1087" s="3" t="s">
        <v>586</v>
      </c>
      <c r="G1087" s="3">
        <v>1</v>
      </c>
      <c r="H1087" s="3" t="s">
        <v>0</v>
      </c>
      <c r="I1087" s="3">
        <v>90321020</v>
      </c>
    </row>
    <row r="1088" spans="1:9" x14ac:dyDescent="0.2">
      <c r="A1088" s="1" t="s">
        <v>49</v>
      </c>
      <c r="B1088" s="3">
        <v>1048701</v>
      </c>
      <c r="C1088" s="1" t="s">
        <v>379</v>
      </c>
      <c r="D1088" s="99">
        <v>445.89</v>
      </c>
      <c r="E1088" s="100">
        <v>561.82000000000005</v>
      </c>
      <c r="F1088" s="3" t="s">
        <v>586</v>
      </c>
      <c r="G1088" s="3">
        <v>1</v>
      </c>
      <c r="H1088" s="3" t="s">
        <v>0</v>
      </c>
      <c r="I1088" s="3">
        <v>90329000</v>
      </c>
    </row>
    <row r="1089" spans="1:9" x14ac:dyDescent="0.2">
      <c r="A1089" s="1" t="s">
        <v>49</v>
      </c>
      <c r="B1089" s="3">
        <v>1048702</v>
      </c>
      <c r="C1089" s="1" t="s">
        <v>380</v>
      </c>
      <c r="D1089" s="99">
        <v>410.87</v>
      </c>
      <c r="E1089" s="100">
        <v>517.70000000000005</v>
      </c>
      <c r="F1089" s="3" t="s">
        <v>586</v>
      </c>
      <c r="G1089" s="3">
        <v>1</v>
      </c>
      <c r="H1089" s="3" t="s">
        <v>0</v>
      </c>
      <c r="I1089" s="3">
        <v>90321020</v>
      </c>
    </row>
    <row r="1090" spans="1:9" x14ac:dyDescent="0.2">
      <c r="A1090" s="1" t="s">
        <v>49</v>
      </c>
      <c r="B1090" s="3">
        <v>1048703</v>
      </c>
      <c r="C1090" s="1" t="s">
        <v>1249</v>
      </c>
      <c r="D1090" s="99">
        <v>141.26</v>
      </c>
      <c r="E1090" s="100">
        <v>177.99</v>
      </c>
      <c r="F1090" s="3" t="s">
        <v>586</v>
      </c>
      <c r="G1090" s="3">
        <v>1</v>
      </c>
      <c r="H1090" s="3" t="s">
        <v>0</v>
      </c>
      <c r="I1090" s="3">
        <v>90321020</v>
      </c>
    </row>
    <row r="1091" spans="1:9" x14ac:dyDescent="0.2">
      <c r="A1091" s="1" t="s">
        <v>49</v>
      </c>
      <c r="B1091" s="3">
        <v>1042310</v>
      </c>
      <c r="C1091" s="1" t="s">
        <v>381</v>
      </c>
      <c r="D1091" s="99">
        <v>44.41</v>
      </c>
      <c r="E1091" s="100">
        <v>55.96</v>
      </c>
      <c r="F1091" s="3" t="s">
        <v>586</v>
      </c>
      <c r="G1091" s="3">
        <v>1</v>
      </c>
      <c r="H1091" s="3" t="s">
        <v>0</v>
      </c>
      <c r="I1091" s="3">
        <v>39174000</v>
      </c>
    </row>
    <row r="1092" spans="1:9" x14ac:dyDescent="0.2">
      <c r="A1092" s="1" t="s">
        <v>49</v>
      </c>
      <c r="B1092" s="3">
        <v>1042311</v>
      </c>
      <c r="C1092" s="1" t="s">
        <v>382</v>
      </c>
      <c r="D1092" s="99">
        <v>133.36000000000001</v>
      </c>
      <c r="E1092" s="100">
        <v>168.03</v>
      </c>
      <c r="F1092" s="3" t="s">
        <v>586</v>
      </c>
      <c r="G1092" s="3">
        <v>1</v>
      </c>
      <c r="H1092" s="3" t="s">
        <v>0</v>
      </c>
      <c r="I1092" s="3">
        <v>39174000</v>
      </c>
    </row>
    <row r="1093" spans="1:9" x14ac:dyDescent="0.2">
      <c r="A1093" s="1" t="s">
        <v>49</v>
      </c>
      <c r="B1093" s="3">
        <v>1042312</v>
      </c>
      <c r="C1093" s="1" t="s">
        <v>383</v>
      </c>
      <c r="D1093" s="99">
        <v>44.41</v>
      </c>
      <c r="E1093" s="100">
        <v>55.96</v>
      </c>
      <c r="F1093" s="3" t="s">
        <v>586</v>
      </c>
      <c r="G1093" s="3">
        <v>1</v>
      </c>
      <c r="H1093" s="3" t="s">
        <v>0</v>
      </c>
      <c r="I1093" s="3">
        <v>90329000</v>
      </c>
    </row>
    <row r="1094" spans="1:9" x14ac:dyDescent="0.2">
      <c r="A1094" s="1" t="s">
        <v>49</v>
      </c>
      <c r="B1094" s="3">
        <v>1092257</v>
      </c>
      <c r="C1094" s="1" t="s">
        <v>1250</v>
      </c>
      <c r="D1094" s="99">
        <v>221.72</v>
      </c>
      <c r="E1094" s="100">
        <v>279.37</v>
      </c>
      <c r="F1094" s="3" t="s">
        <v>586</v>
      </c>
      <c r="G1094" s="3">
        <v>1</v>
      </c>
      <c r="H1094" s="3" t="s">
        <v>0</v>
      </c>
      <c r="I1094" s="3">
        <v>39174000</v>
      </c>
    </row>
    <row r="1095" spans="1:9" x14ac:dyDescent="0.2">
      <c r="A1095" s="1" t="s">
        <v>49</v>
      </c>
      <c r="B1095" s="3">
        <v>1092258</v>
      </c>
      <c r="C1095" s="1" t="s">
        <v>1251</v>
      </c>
      <c r="D1095" s="99">
        <v>193.38</v>
      </c>
      <c r="E1095" s="100">
        <v>243.66</v>
      </c>
      <c r="F1095" s="3" t="s">
        <v>586</v>
      </c>
      <c r="G1095" s="3">
        <v>1</v>
      </c>
      <c r="H1095" s="3" t="s">
        <v>0</v>
      </c>
      <c r="I1095" s="3">
        <v>39174000</v>
      </c>
    </row>
    <row r="1096" spans="1:9" x14ac:dyDescent="0.2">
      <c r="A1096" s="1" t="s">
        <v>49</v>
      </c>
      <c r="B1096" s="3">
        <v>1092259</v>
      </c>
      <c r="C1096" s="1" t="s">
        <v>1252</v>
      </c>
      <c r="D1096" s="99">
        <v>236.13</v>
      </c>
      <c r="E1096" s="100">
        <v>297.52</v>
      </c>
      <c r="F1096" s="3" t="s">
        <v>586</v>
      </c>
      <c r="G1096" s="3">
        <v>1</v>
      </c>
      <c r="H1096" s="3" t="s">
        <v>0</v>
      </c>
      <c r="I1096" s="3">
        <v>39174000</v>
      </c>
    </row>
    <row r="1097" spans="1:9" x14ac:dyDescent="0.2">
      <c r="A1097" s="1" t="s">
        <v>49</v>
      </c>
      <c r="B1097" s="3">
        <v>1061641</v>
      </c>
      <c r="C1097" s="1" t="s">
        <v>384</v>
      </c>
      <c r="D1097" s="99">
        <v>583.5</v>
      </c>
      <c r="E1097" s="100">
        <v>735.21</v>
      </c>
      <c r="F1097" s="3" t="s">
        <v>586</v>
      </c>
      <c r="G1097" s="3">
        <v>1</v>
      </c>
      <c r="H1097" s="3">
        <v>5</v>
      </c>
      <c r="I1097" s="3">
        <v>39174000</v>
      </c>
    </row>
    <row r="1098" spans="1:9" x14ac:dyDescent="0.2">
      <c r="A1098" s="1" t="s">
        <v>49</v>
      </c>
      <c r="B1098" s="3">
        <v>1061642</v>
      </c>
      <c r="C1098" s="1" t="s">
        <v>385</v>
      </c>
      <c r="D1098" s="99">
        <v>583.5</v>
      </c>
      <c r="E1098" s="100">
        <v>735.21</v>
      </c>
      <c r="F1098" s="3" t="s">
        <v>586</v>
      </c>
      <c r="G1098" s="3">
        <v>1</v>
      </c>
      <c r="H1098" s="3">
        <v>3</v>
      </c>
      <c r="I1098" s="3">
        <v>39174000</v>
      </c>
    </row>
    <row r="1099" spans="1:9" x14ac:dyDescent="0.2">
      <c r="A1099" s="1" t="s">
        <v>48</v>
      </c>
      <c r="B1099" s="3">
        <v>1060991</v>
      </c>
      <c r="C1099" s="1" t="s">
        <v>1253</v>
      </c>
      <c r="D1099" s="99">
        <v>12.95</v>
      </c>
      <c r="E1099" s="100">
        <v>16.32</v>
      </c>
      <c r="F1099" s="3" t="s">
        <v>586</v>
      </c>
      <c r="G1099" s="3">
        <v>1</v>
      </c>
      <c r="H1099" s="3">
        <v>8</v>
      </c>
      <c r="I1099" s="3">
        <v>39174000</v>
      </c>
    </row>
    <row r="1100" spans="1:9" x14ac:dyDescent="0.2">
      <c r="A1100" s="1" t="s">
        <v>48</v>
      </c>
      <c r="B1100" s="3">
        <v>1060990</v>
      </c>
      <c r="C1100" s="1" t="s">
        <v>1254</v>
      </c>
      <c r="D1100" s="99">
        <v>12.95</v>
      </c>
      <c r="E1100" s="100">
        <v>16.32</v>
      </c>
      <c r="F1100" s="3" t="s">
        <v>586</v>
      </c>
      <c r="G1100" s="3">
        <v>1</v>
      </c>
      <c r="H1100" s="3">
        <v>8</v>
      </c>
      <c r="I1100" s="3">
        <v>39174000</v>
      </c>
    </row>
    <row r="1101" spans="1:9" x14ac:dyDescent="0.2">
      <c r="A1101" s="1" t="s">
        <v>20</v>
      </c>
      <c r="B1101" s="3">
        <v>1018328</v>
      </c>
      <c r="C1101" s="1" t="s">
        <v>386</v>
      </c>
      <c r="D1101" s="99">
        <v>23.34</v>
      </c>
      <c r="E1101" s="100">
        <v>29.41</v>
      </c>
      <c r="F1101" s="3" t="s">
        <v>586</v>
      </c>
      <c r="G1101" s="3">
        <v>1</v>
      </c>
      <c r="H1101" s="3">
        <v>40</v>
      </c>
      <c r="I1101" s="3">
        <v>74122000</v>
      </c>
    </row>
    <row r="1102" spans="1:9" x14ac:dyDescent="0.2">
      <c r="A1102" s="1" t="s">
        <v>20</v>
      </c>
      <c r="B1102" s="3">
        <v>1018329</v>
      </c>
      <c r="C1102" s="1" t="s">
        <v>387</v>
      </c>
      <c r="D1102" s="99">
        <v>25.46</v>
      </c>
      <c r="E1102" s="100">
        <v>32.08</v>
      </c>
      <c r="F1102" s="3" t="s">
        <v>586</v>
      </c>
      <c r="G1102" s="3">
        <v>1</v>
      </c>
      <c r="H1102" s="3">
        <v>20</v>
      </c>
      <c r="I1102" s="3">
        <v>74122000</v>
      </c>
    </row>
    <row r="1103" spans="1:9" x14ac:dyDescent="0.2">
      <c r="A1103" s="1" t="s">
        <v>20</v>
      </c>
      <c r="B1103" s="3">
        <v>1018330</v>
      </c>
      <c r="C1103" s="1" t="s">
        <v>388</v>
      </c>
      <c r="D1103" s="99">
        <v>31.83</v>
      </c>
      <c r="E1103" s="100">
        <v>40.11</v>
      </c>
      <c r="F1103" s="3" t="s">
        <v>586</v>
      </c>
      <c r="G1103" s="3">
        <v>1</v>
      </c>
      <c r="H1103" s="3">
        <v>10</v>
      </c>
      <c r="I1103" s="3">
        <v>74122000</v>
      </c>
    </row>
    <row r="1104" spans="1:9" x14ac:dyDescent="0.2">
      <c r="A1104" s="1" t="s">
        <v>20</v>
      </c>
      <c r="B1104" s="3">
        <v>1018331</v>
      </c>
      <c r="C1104" s="1" t="s">
        <v>389</v>
      </c>
      <c r="D1104" s="99">
        <v>42.44</v>
      </c>
      <c r="E1104" s="100">
        <v>53.47</v>
      </c>
      <c r="F1104" s="3" t="s">
        <v>586</v>
      </c>
      <c r="G1104" s="3">
        <v>1</v>
      </c>
      <c r="H1104" s="3">
        <v>10</v>
      </c>
      <c r="I1104" s="3">
        <v>74122000</v>
      </c>
    </row>
    <row r="1105" spans="1:9" x14ac:dyDescent="0.2">
      <c r="A1105" s="1" t="s">
        <v>20</v>
      </c>
      <c r="B1105" s="3">
        <v>1018332</v>
      </c>
      <c r="C1105" s="1" t="s">
        <v>390</v>
      </c>
      <c r="D1105" s="99">
        <v>70.02</v>
      </c>
      <c r="E1105" s="100">
        <v>88.23</v>
      </c>
      <c r="F1105" s="3" t="s">
        <v>586</v>
      </c>
      <c r="G1105" s="3">
        <v>1</v>
      </c>
      <c r="H1105" s="3">
        <v>8</v>
      </c>
      <c r="I1105" s="3">
        <v>74122000</v>
      </c>
    </row>
    <row r="1106" spans="1:9" x14ac:dyDescent="0.2">
      <c r="A1106" s="1" t="s">
        <v>20</v>
      </c>
      <c r="B1106" s="3">
        <v>1018333</v>
      </c>
      <c r="C1106" s="1" t="s">
        <v>391</v>
      </c>
      <c r="D1106" s="99">
        <v>95.48</v>
      </c>
      <c r="E1106" s="100">
        <v>120.3</v>
      </c>
      <c r="F1106" s="3" t="s">
        <v>586</v>
      </c>
      <c r="G1106" s="3">
        <v>1</v>
      </c>
      <c r="H1106" s="3">
        <v>6</v>
      </c>
      <c r="I1106" s="3">
        <v>74122000</v>
      </c>
    </row>
    <row r="1107" spans="1:9" x14ac:dyDescent="0.2">
      <c r="A1107" s="1" t="s">
        <v>20</v>
      </c>
      <c r="B1107" s="3">
        <v>1018334</v>
      </c>
      <c r="C1107" s="1" t="s">
        <v>392</v>
      </c>
      <c r="D1107" s="99">
        <v>148.53</v>
      </c>
      <c r="E1107" s="100">
        <v>187.15</v>
      </c>
      <c r="F1107" s="3" t="s">
        <v>586</v>
      </c>
      <c r="G1107" s="3">
        <v>1</v>
      </c>
      <c r="H1107" s="3">
        <v>4</v>
      </c>
      <c r="I1107" s="3">
        <v>74122000</v>
      </c>
    </row>
    <row r="1108" spans="1:9" x14ac:dyDescent="0.2">
      <c r="A1108" s="1" t="s">
        <v>20</v>
      </c>
      <c r="B1108" s="3">
        <v>1018335</v>
      </c>
      <c r="C1108" s="1" t="s">
        <v>393</v>
      </c>
      <c r="D1108" s="99">
        <v>190.96</v>
      </c>
      <c r="E1108" s="100">
        <v>240.61</v>
      </c>
      <c r="F1108" s="3" t="s">
        <v>586</v>
      </c>
      <c r="G1108" s="3">
        <v>1</v>
      </c>
      <c r="H1108" s="3">
        <v>3</v>
      </c>
      <c r="I1108" s="3">
        <v>74122000</v>
      </c>
    </row>
    <row r="1109" spans="1:9" x14ac:dyDescent="0.2">
      <c r="A1109" s="1" t="s">
        <v>48</v>
      </c>
      <c r="B1109" s="3">
        <v>1078368</v>
      </c>
      <c r="C1109" s="1" t="s">
        <v>394</v>
      </c>
      <c r="D1109" s="99">
        <v>392.14</v>
      </c>
      <c r="E1109" s="100">
        <v>494.1</v>
      </c>
      <c r="F1109" s="3" t="s">
        <v>586</v>
      </c>
      <c r="G1109" s="3">
        <v>1</v>
      </c>
      <c r="H1109" s="3" t="s">
        <v>0</v>
      </c>
      <c r="I1109" s="3">
        <v>74122000</v>
      </c>
    </row>
    <row r="1110" spans="1:9" x14ac:dyDescent="0.2">
      <c r="A1110" s="1" t="s">
        <v>20</v>
      </c>
      <c r="B1110" s="3">
        <v>1018336</v>
      </c>
      <c r="C1110" s="1" t="s">
        <v>395</v>
      </c>
      <c r="D1110" s="99">
        <v>22.28</v>
      </c>
      <c r="E1110" s="100">
        <v>28.07</v>
      </c>
      <c r="F1110" s="3" t="s">
        <v>586</v>
      </c>
      <c r="G1110" s="3">
        <v>1</v>
      </c>
      <c r="H1110" s="3">
        <v>40</v>
      </c>
      <c r="I1110" s="3">
        <v>74122000</v>
      </c>
    </row>
    <row r="1111" spans="1:9" x14ac:dyDescent="0.2">
      <c r="A1111" s="1" t="s">
        <v>20</v>
      </c>
      <c r="B1111" s="3">
        <v>1018338</v>
      </c>
      <c r="C1111" s="1" t="s">
        <v>396</v>
      </c>
      <c r="D1111" s="99">
        <v>26.52</v>
      </c>
      <c r="E1111" s="100">
        <v>33.42</v>
      </c>
      <c r="F1111" s="3" t="s">
        <v>586</v>
      </c>
      <c r="G1111" s="3">
        <v>1</v>
      </c>
      <c r="H1111" s="3">
        <v>20</v>
      </c>
      <c r="I1111" s="3">
        <v>74122000</v>
      </c>
    </row>
    <row r="1112" spans="1:9" x14ac:dyDescent="0.2">
      <c r="A1112" s="1" t="s">
        <v>20</v>
      </c>
      <c r="B1112" s="3">
        <v>1018339</v>
      </c>
      <c r="C1112" s="1" t="s">
        <v>397</v>
      </c>
      <c r="D1112" s="99">
        <v>31.83</v>
      </c>
      <c r="E1112" s="100">
        <v>40.11</v>
      </c>
      <c r="F1112" s="3" t="s">
        <v>586</v>
      </c>
      <c r="G1112" s="3">
        <v>1</v>
      </c>
      <c r="H1112" s="3">
        <v>10</v>
      </c>
      <c r="I1112" s="3">
        <v>74122000</v>
      </c>
    </row>
    <row r="1113" spans="1:9" x14ac:dyDescent="0.2">
      <c r="A1113" s="1" t="s">
        <v>20</v>
      </c>
      <c r="B1113" s="3">
        <v>1018340</v>
      </c>
      <c r="C1113" s="1" t="s">
        <v>398</v>
      </c>
      <c r="D1113" s="99">
        <v>46.68</v>
      </c>
      <c r="E1113" s="100">
        <v>58.82</v>
      </c>
      <c r="F1113" s="3" t="s">
        <v>586</v>
      </c>
      <c r="G1113" s="3">
        <v>1</v>
      </c>
      <c r="H1113" s="3">
        <v>10</v>
      </c>
      <c r="I1113" s="3">
        <v>74122000</v>
      </c>
    </row>
    <row r="1114" spans="1:9" x14ac:dyDescent="0.2">
      <c r="A1114" s="1" t="s">
        <v>20</v>
      </c>
      <c r="B1114" s="3">
        <v>1018341</v>
      </c>
      <c r="C1114" s="1" t="s">
        <v>399</v>
      </c>
      <c r="D1114" s="99">
        <v>74.260000000000005</v>
      </c>
      <c r="E1114" s="100">
        <v>93.57</v>
      </c>
      <c r="F1114" s="3" t="s">
        <v>586</v>
      </c>
      <c r="G1114" s="3">
        <v>1</v>
      </c>
      <c r="H1114" s="3">
        <v>8</v>
      </c>
      <c r="I1114" s="3">
        <v>74122000</v>
      </c>
    </row>
    <row r="1115" spans="1:9" x14ac:dyDescent="0.2">
      <c r="A1115" s="1" t="s">
        <v>20</v>
      </c>
      <c r="B1115" s="3">
        <v>1018342</v>
      </c>
      <c r="C1115" s="1" t="s">
        <v>400</v>
      </c>
      <c r="D1115" s="99">
        <v>162.47999999999999</v>
      </c>
      <c r="E1115" s="100">
        <v>204.72</v>
      </c>
      <c r="F1115" s="3" t="s">
        <v>586</v>
      </c>
      <c r="G1115" s="3">
        <v>1</v>
      </c>
      <c r="H1115" s="3">
        <v>6</v>
      </c>
      <c r="I1115" s="3">
        <v>74122000</v>
      </c>
    </row>
    <row r="1116" spans="1:9" x14ac:dyDescent="0.2">
      <c r="A1116" s="1" t="s">
        <v>20</v>
      </c>
      <c r="B1116" s="3">
        <v>1018343</v>
      </c>
      <c r="C1116" s="1" t="s">
        <v>401</v>
      </c>
      <c r="D1116" s="99">
        <v>196.02</v>
      </c>
      <c r="E1116" s="100">
        <v>246.99</v>
      </c>
      <c r="F1116" s="3" t="s">
        <v>586</v>
      </c>
      <c r="G1116" s="3">
        <v>1</v>
      </c>
      <c r="H1116" s="3">
        <v>4</v>
      </c>
      <c r="I1116" s="3">
        <v>74122000</v>
      </c>
    </row>
    <row r="1117" spans="1:9" x14ac:dyDescent="0.2">
      <c r="A1117" s="1" t="s">
        <v>20</v>
      </c>
      <c r="B1117" s="3">
        <v>1023170</v>
      </c>
      <c r="C1117" s="1" t="s">
        <v>402</v>
      </c>
      <c r="D1117" s="99">
        <v>282.22000000000003</v>
      </c>
      <c r="E1117" s="100">
        <v>355.6</v>
      </c>
      <c r="F1117" s="3" t="s">
        <v>586</v>
      </c>
      <c r="G1117" s="3">
        <v>1</v>
      </c>
      <c r="H1117" s="3">
        <v>3</v>
      </c>
      <c r="I1117" s="3">
        <v>74122000</v>
      </c>
    </row>
    <row r="1118" spans="1:9" x14ac:dyDescent="0.2">
      <c r="A1118" s="1" t="s">
        <v>20</v>
      </c>
      <c r="B1118" s="3">
        <v>1042972</v>
      </c>
      <c r="C1118" s="1" t="s">
        <v>403</v>
      </c>
      <c r="D1118" s="99">
        <v>74.02</v>
      </c>
      <c r="E1118" s="100">
        <v>93.27</v>
      </c>
      <c r="F1118" s="3" t="s">
        <v>586</v>
      </c>
      <c r="G1118" s="3">
        <v>1</v>
      </c>
      <c r="H1118" s="3">
        <v>30</v>
      </c>
      <c r="I1118" s="3">
        <v>74122000</v>
      </c>
    </row>
    <row r="1119" spans="1:9" x14ac:dyDescent="0.2">
      <c r="A1119" s="1" t="s">
        <v>20</v>
      </c>
      <c r="B1119" s="3">
        <v>1042973</v>
      </c>
      <c r="C1119" s="1" t="s">
        <v>404</v>
      </c>
      <c r="D1119" s="99">
        <v>83.88</v>
      </c>
      <c r="E1119" s="100">
        <v>105.69</v>
      </c>
      <c r="F1119" s="3" t="s">
        <v>586</v>
      </c>
      <c r="G1119" s="3">
        <v>1</v>
      </c>
      <c r="H1119" s="3">
        <v>25</v>
      </c>
      <c r="I1119" s="3">
        <v>74122000</v>
      </c>
    </row>
    <row r="1120" spans="1:9" x14ac:dyDescent="0.2">
      <c r="A1120" s="1" t="s">
        <v>20</v>
      </c>
      <c r="B1120" s="3">
        <v>1042980</v>
      </c>
      <c r="C1120" s="1" t="s">
        <v>405</v>
      </c>
      <c r="D1120" s="99">
        <v>98.68</v>
      </c>
      <c r="E1120" s="100">
        <v>124.34</v>
      </c>
      <c r="F1120" s="3" t="s">
        <v>586</v>
      </c>
      <c r="G1120" s="3">
        <v>1</v>
      </c>
      <c r="H1120" s="3">
        <v>15</v>
      </c>
      <c r="I1120" s="3">
        <v>74122000</v>
      </c>
    </row>
    <row r="1121" spans="1:9" x14ac:dyDescent="0.2">
      <c r="A1121" s="1" t="s">
        <v>20</v>
      </c>
      <c r="B1121" s="3">
        <v>1042984</v>
      </c>
      <c r="C1121" s="1" t="s">
        <v>406</v>
      </c>
      <c r="D1121" s="99">
        <v>123.36</v>
      </c>
      <c r="E1121" s="100">
        <v>155.43</v>
      </c>
      <c r="F1121" s="3" t="s">
        <v>586</v>
      </c>
      <c r="G1121" s="3">
        <v>1</v>
      </c>
      <c r="H1121" s="3">
        <v>10</v>
      </c>
      <c r="I1121" s="3">
        <v>74122000</v>
      </c>
    </row>
    <row r="1122" spans="1:9" x14ac:dyDescent="0.2">
      <c r="A1122" s="1" t="s">
        <v>20</v>
      </c>
      <c r="B1122" s="3">
        <v>1042981</v>
      </c>
      <c r="C1122" s="1" t="s">
        <v>407</v>
      </c>
      <c r="D1122" s="99">
        <v>160.36000000000001</v>
      </c>
      <c r="E1122" s="100">
        <v>202.05</v>
      </c>
      <c r="F1122" s="3" t="s">
        <v>586</v>
      </c>
      <c r="G1122" s="3">
        <v>1</v>
      </c>
      <c r="H1122" s="3">
        <v>5</v>
      </c>
      <c r="I1122" s="3">
        <v>74122000</v>
      </c>
    </row>
    <row r="1123" spans="1:9" x14ac:dyDescent="0.2">
      <c r="A1123" s="1" t="s">
        <v>20</v>
      </c>
      <c r="B1123" s="3">
        <v>1042985</v>
      </c>
      <c r="C1123" s="1" t="s">
        <v>408</v>
      </c>
      <c r="D1123" s="99">
        <v>266.45</v>
      </c>
      <c r="E1123" s="100">
        <v>335.73</v>
      </c>
      <c r="F1123" s="3" t="s">
        <v>586</v>
      </c>
      <c r="G1123" s="3">
        <v>1</v>
      </c>
      <c r="H1123" s="3">
        <v>3</v>
      </c>
      <c r="I1123" s="3">
        <v>74122000</v>
      </c>
    </row>
    <row r="1124" spans="1:9" x14ac:dyDescent="0.2">
      <c r="A1124" s="1" t="s">
        <v>20</v>
      </c>
      <c r="B1124" s="3">
        <v>1042986</v>
      </c>
      <c r="C1124" s="1" t="s">
        <v>409</v>
      </c>
      <c r="D1124" s="99">
        <v>345.41</v>
      </c>
      <c r="E1124" s="100">
        <v>435.22</v>
      </c>
      <c r="F1124" s="3" t="s">
        <v>586</v>
      </c>
      <c r="G1124" s="3">
        <v>1</v>
      </c>
      <c r="H1124" s="3">
        <v>4</v>
      </c>
      <c r="I1124" s="3">
        <v>74122000</v>
      </c>
    </row>
    <row r="1125" spans="1:9" x14ac:dyDescent="0.2">
      <c r="A1125" s="1" t="s">
        <v>20</v>
      </c>
      <c r="B1125" s="3">
        <v>1042987</v>
      </c>
      <c r="C1125" s="1" t="s">
        <v>410</v>
      </c>
      <c r="D1125" s="99">
        <v>431.77</v>
      </c>
      <c r="E1125" s="100">
        <v>544.03</v>
      </c>
      <c r="F1125" s="3" t="s">
        <v>586</v>
      </c>
      <c r="G1125" s="3">
        <v>1</v>
      </c>
      <c r="H1125" s="3">
        <v>2</v>
      </c>
      <c r="I1125" s="3">
        <v>74122000</v>
      </c>
    </row>
    <row r="1126" spans="1:9" x14ac:dyDescent="0.2">
      <c r="A1126" s="1" t="s">
        <v>48</v>
      </c>
      <c r="B1126" s="3">
        <v>1078365</v>
      </c>
      <c r="C1126" s="1" t="s">
        <v>1255</v>
      </c>
      <c r="D1126" s="99">
        <v>548.07000000000005</v>
      </c>
      <c r="E1126" s="100">
        <v>690.57</v>
      </c>
      <c r="F1126" s="3" t="s">
        <v>586</v>
      </c>
      <c r="G1126" s="3">
        <v>1</v>
      </c>
      <c r="H1126" s="3" t="s">
        <v>0</v>
      </c>
      <c r="I1126" s="3">
        <v>74122000</v>
      </c>
    </row>
    <row r="1127" spans="1:9" x14ac:dyDescent="0.2">
      <c r="A1127" s="1" t="s">
        <v>20</v>
      </c>
      <c r="B1127" s="3">
        <v>1042970</v>
      </c>
      <c r="C1127" s="1" t="s">
        <v>411</v>
      </c>
      <c r="D1127" s="99">
        <v>44.79</v>
      </c>
      <c r="E1127" s="100">
        <v>56.44</v>
      </c>
      <c r="F1127" s="3" t="s">
        <v>586</v>
      </c>
      <c r="G1127" s="3">
        <v>1</v>
      </c>
      <c r="H1127" s="3">
        <v>40</v>
      </c>
      <c r="I1127" s="3">
        <v>74122000</v>
      </c>
    </row>
    <row r="1128" spans="1:9" x14ac:dyDescent="0.2">
      <c r="A1128" s="1" t="s">
        <v>20</v>
      </c>
      <c r="B1128" s="3">
        <v>1042974</v>
      </c>
      <c r="C1128" s="1" t="s">
        <v>412</v>
      </c>
      <c r="D1128" s="99">
        <v>50.42</v>
      </c>
      <c r="E1128" s="100">
        <v>63.53</v>
      </c>
      <c r="F1128" s="3" t="s">
        <v>586</v>
      </c>
      <c r="G1128" s="3">
        <v>1</v>
      </c>
      <c r="H1128" s="3">
        <v>25</v>
      </c>
      <c r="I1128" s="3">
        <v>74122000</v>
      </c>
    </row>
    <row r="1129" spans="1:9" x14ac:dyDescent="0.2">
      <c r="A1129" s="1" t="s">
        <v>20</v>
      </c>
      <c r="B1129" s="3">
        <v>1042979</v>
      </c>
      <c r="C1129" s="1" t="s">
        <v>413</v>
      </c>
      <c r="D1129" s="99">
        <v>99.72</v>
      </c>
      <c r="E1129" s="100">
        <v>125.65</v>
      </c>
      <c r="F1129" s="3" t="s">
        <v>586</v>
      </c>
      <c r="G1129" s="3">
        <v>1</v>
      </c>
      <c r="H1129" s="3">
        <v>15</v>
      </c>
      <c r="I1129" s="3">
        <v>74122000</v>
      </c>
    </row>
    <row r="1130" spans="1:9" x14ac:dyDescent="0.2">
      <c r="A1130" s="1" t="s">
        <v>20</v>
      </c>
      <c r="B1130" s="3">
        <v>1042983</v>
      </c>
      <c r="C1130" s="1" t="s">
        <v>414</v>
      </c>
      <c r="D1130" s="99">
        <v>125.19</v>
      </c>
      <c r="E1130" s="100">
        <v>157.74</v>
      </c>
      <c r="F1130" s="3" t="s">
        <v>586</v>
      </c>
      <c r="G1130" s="3">
        <v>1</v>
      </c>
      <c r="H1130" s="3">
        <v>10</v>
      </c>
      <c r="I1130" s="3">
        <v>74122000</v>
      </c>
    </row>
    <row r="1131" spans="1:9" x14ac:dyDescent="0.2">
      <c r="A1131" s="1" t="s">
        <v>20</v>
      </c>
      <c r="B1131" s="3">
        <v>1042982</v>
      </c>
      <c r="C1131" s="1" t="s">
        <v>415</v>
      </c>
      <c r="D1131" s="99">
        <v>161.26</v>
      </c>
      <c r="E1131" s="100">
        <v>203.19</v>
      </c>
      <c r="F1131" s="3" t="s">
        <v>586</v>
      </c>
      <c r="G1131" s="3">
        <v>1</v>
      </c>
      <c r="H1131" s="3">
        <v>4</v>
      </c>
      <c r="I1131" s="3">
        <v>74122000</v>
      </c>
    </row>
    <row r="1132" spans="1:9" x14ac:dyDescent="0.2">
      <c r="A1132" s="1" t="s">
        <v>20</v>
      </c>
      <c r="B1132" s="3">
        <v>1018345</v>
      </c>
      <c r="C1132" s="1" t="s">
        <v>416</v>
      </c>
      <c r="D1132" s="99">
        <v>25.46</v>
      </c>
      <c r="E1132" s="100">
        <v>32.08</v>
      </c>
      <c r="F1132" s="3" t="s">
        <v>586</v>
      </c>
      <c r="G1132" s="3">
        <v>1</v>
      </c>
      <c r="H1132" s="3">
        <v>20</v>
      </c>
      <c r="I1132" s="3">
        <v>74122000</v>
      </c>
    </row>
    <row r="1133" spans="1:9" x14ac:dyDescent="0.2">
      <c r="A1133" s="1" t="s">
        <v>20</v>
      </c>
      <c r="B1133" s="3">
        <v>1018346</v>
      </c>
      <c r="C1133" s="1" t="s">
        <v>417</v>
      </c>
      <c r="D1133" s="99">
        <v>37.58</v>
      </c>
      <c r="E1133" s="100">
        <v>47.35</v>
      </c>
      <c r="F1133" s="3" t="s">
        <v>586</v>
      </c>
      <c r="G1133" s="3">
        <v>1</v>
      </c>
      <c r="H1133" s="3">
        <v>10</v>
      </c>
      <c r="I1133" s="3">
        <v>74122000</v>
      </c>
    </row>
    <row r="1134" spans="1:9" x14ac:dyDescent="0.2">
      <c r="A1134" s="1" t="s">
        <v>20</v>
      </c>
      <c r="B1134" s="3">
        <v>1018347</v>
      </c>
      <c r="C1134" s="1" t="s">
        <v>418</v>
      </c>
      <c r="D1134" s="99">
        <v>57.29</v>
      </c>
      <c r="E1134" s="100">
        <v>72.19</v>
      </c>
      <c r="F1134" s="3" t="s">
        <v>586</v>
      </c>
      <c r="G1134" s="3">
        <v>1</v>
      </c>
      <c r="H1134" s="3">
        <v>4</v>
      </c>
      <c r="I1134" s="3">
        <v>74122000</v>
      </c>
    </row>
    <row r="1135" spans="1:9" x14ac:dyDescent="0.2">
      <c r="A1135" s="1" t="s">
        <v>20</v>
      </c>
      <c r="B1135" s="3">
        <v>1018348</v>
      </c>
      <c r="C1135" s="1" t="s">
        <v>419</v>
      </c>
      <c r="D1135" s="99">
        <v>127.31</v>
      </c>
      <c r="E1135" s="100">
        <v>160.41</v>
      </c>
      <c r="F1135" s="3" t="s">
        <v>586</v>
      </c>
      <c r="G1135" s="3">
        <v>1</v>
      </c>
      <c r="H1135" s="3">
        <v>3</v>
      </c>
      <c r="I1135" s="3">
        <v>74122000</v>
      </c>
    </row>
    <row r="1136" spans="1:9" x14ac:dyDescent="0.2">
      <c r="A1136" s="1" t="s">
        <v>48</v>
      </c>
      <c r="B1136" s="3">
        <v>1078367</v>
      </c>
      <c r="C1136" s="1" t="s">
        <v>420</v>
      </c>
      <c r="D1136" s="99">
        <v>173.83</v>
      </c>
      <c r="E1136" s="100">
        <v>219.03</v>
      </c>
      <c r="F1136" s="3" t="s">
        <v>586</v>
      </c>
      <c r="G1136" s="3">
        <v>1</v>
      </c>
      <c r="H1136" s="3" t="s">
        <v>0</v>
      </c>
      <c r="I1136" s="3">
        <v>74122000</v>
      </c>
    </row>
    <row r="1137" spans="1:9" x14ac:dyDescent="0.2">
      <c r="A1137" s="1" t="s">
        <v>20</v>
      </c>
      <c r="B1137" s="3">
        <v>1018350</v>
      </c>
      <c r="C1137" s="1" t="s">
        <v>421</v>
      </c>
      <c r="D1137" s="99">
        <v>30.16</v>
      </c>
      <c r="E1137" s="100">
        <v>38</v>
      </c>
      <c r="F1137" s="3" t="s">
        <v>586</v>
      </c>
      <c r="G1137" s="3">
        <v>1</v>
      </c>
      <c r="H1137" s="3">
        <v>20</v>
      </c>
      <c r="I1137" s="3">
        <v>74122000</v>
      </c>
    </row>
    <row r="1138" spans="1:9" x14ac:dyDescent="0.2">
      <c r="A1138" s="1" t="s">
        <v>20</v>
      </c>
      <c r="B1138" s="3">
        <v>1018351</v>
      </c>
      <c r="C1138" s="1" t="s">
        <v>422</v>
      </c>
      <c r="D1138" s="99">
        <v>36.520000000000003</v>
      </c>
      <c r="E1138" s="100">
        <v>46.02</v>
      </c>
      <c r="F1138" s="3" t="s">
        <v>586</v>
      </c>
      <c r="G1138" s="3">
        <v>1</v>
      </c>
      <c r="H1138" s="3">
        <v>15</v>
      </c>
      <c r="I1138" s="3">
        <v>74122000</v>
      </c>
    </row>
    <row r="1139" spans="1:9" x14ac:dyDescent="0.2">
      <c r="A1139" s="1" t="s">
        <v>20</v>
      </c>
      <c r="B1139" s="3">
        <v>1018352</v>
      </c>
      <c r="C1139" s="1" t="s">
        <v>423</v>
      </c>
      <c r="D1139" s="99">
        <v>60.47</v>
      </c>
      <c r="E1139" s="100">
        <v>76.19</v>
      </c>
      <c r="F1139" s="3" t="s">
        <v>586</v>
      </c>
      <c r="G1139" s="3">
        <v>1</v>
      </c>
      <c r="H1139" s="3">
        <v>5</v>
      </c>
      <c r="I1139" s="3">
        <v>74122000</v>
      </c>
    </row>
    <row r="1140" spans="1:9" x14ac:dyDescent="0.2">
      <c r="A1140" s="1" t="s">
        <v>20</v>
      </c>
      <c r="B1140" s="3">
        <v>1018353</v>
      </c>
      <c r="C1140" s="1" t="s">
        <v>424</v>
      </c>
      <c r="D1140" s="99">
        <v>106.09</v>
      </c>
      <c r="E1140" s="100">
        <v>133.66999999999999</v>
      </c>
      <c r="F1140" s="3" t="s">
        <v>586</v>
      </c>
      <c r="G1140" s="3">
        <v>1</v>
      </c>
      <c r="H1140" s="3">
        <v>2</v>
      </c>
      <c r="I1140" s="3">
        <v>74122000</v>
      </c>
    </row>
    <row r="1141" spans="1:9" x14ac:dyDescent="0.2">
      <c r="A1141" s="1" t="s">
        <v>48</v>
      </c>
      <c r="B1141" s="3">
        <v>1078366</v>
      </c>
      <c r="C1141" s="1" t="s">
        <v>425</v>
      </c>
      <c r="D1141" s="99">
        <v>172.14</v>
      </c>
      <c r="E1141" s="100">
        <v>216.9</v>
      </c>
      <c r="F1141" s="3" t="s">
        <v>586</v>
      </c>
      <c r="G1141" s="3">
        <v>1</v>
      </c>
      <c r="H1141" s="3" t="s">
        <v>0</v>
      </c>
      <c r="I1141" s="3">
        <v>74122000</v>
      </c>
    </row>
    <row r="1142" spans="1:9" x14ac:dyDescent="0.2">
      <c r="A1142" s="1" t="s">
        <v>20</v>
      </c>
      <c r="B1142" s="3">
        <v>1018355</v>
      </c>
      <c r="C1142" s="1" t="s">
        <v>426</v>
      </c>
      <c r="D1142" s="99">
        <v>13.79</v>
      </c>
      <c r="E1142" s="100">
        <v>17.38</v>
      </c>
      <c r="F1142" s="3" t="s">
        <v>586</v>
      </c>
      <c r="G1142" s="3">
        <v>1</v>
      </c>
      <c r="H1142" s="3">
        <v>40</v>
      </c>
      <c r="I1142" s="3">
        <v>74122000</v>
      </c>
    </row>
    <row r="1143" spans="1:9" x14ac:dyDescent="0.2">
      <c r="A1143" s="1" t="s">
        <v>20</v>
      </c>
      <c r="B1143" s="3">
        <v>1018356</v>
      </c>
      <c r="C1143" s="1" t="s">
        <v>427</v>
      </c>
      <c r="D1143" s="99">
        <v>39.1</v>
      </c>
      <c r="E1143" s="100">
        <v>49.27</v>
      </c>
      <c r="F1143" s="3" t="s">
        <v>586</v>
      </c>
      <c r="G1143" s="3">
        <v>1</v>
      </c>
      <c r="H1143" s="3">
        <v>25</v>
      </c>
      <c r="I1143" s="3">
        <v>74122000</v>
      </c>
    </row>
    <row r="1144" spans="1:9" x14ac:dyDescent="0.2">
      <c r="A1144" s="1" t="s">
        <v>20</v>
      </c>
      <c r="B1144" s="3">
        <v>1018357</v>
      </c>
      <c r="C1144" s="1" t="s">
        <v>428</v>
      </c>
      <c r="D1144" s="99">
        <v>46.07</v>
      </c>
      <c r="E1144" s="100">
        <v>58.05</v>
      </c>
      <c r="F1144" s="3" t="s">
        <v>586</v>
      </c>
      <c r="G1144" s="3">
        <v>1</v>
      </c>
      <c r="H1144" s="3">
        <v>15</v>
      </c>
      <c r="I1144" s="3">
        <v>74122000</v>
      </c>
    </row>
    <row r="1145" spans="1:9" x14ac:dyDescent="0.2">
      <c r="A1145" s="1" t="s">
        <v>20</v>
      </c>
      <c r="B1145" s="3">
        <v>1018358</v>
      </c>
      <c r="C1145" s="1" t="s">
        <v>429</v>
      </c>
      <c r="D1145" s="99">
        <v>80.92</v>
      </c>
      <c r="E1145" s="100">
        <v>101.96</v>
      </c>
      <c r="F1145" s="3" t="s">
        <v>586</v>
      </c>
      <c r="G1145" s="3">
        <v>1</v>
      </c>
      <c r="H1145" s="3">
        <v>10</v>
      </c>
      <c r="I1145" s="3">
        <v>74122000</v>
      </c>
    </row>
    <row r="1146" spans="1:9" x14ac:dyDescent="0.2">
      <c r="A1146" s="1" t="s">
        <v>20</v>
      </c>
      <c r="B1146" s="3">
        <v>1018368</v>
      </c>
      <c r="C1146" s="1" t="s">
        <v>430</v>
      </c>
      <c r="D1146" s="99">
        <v>20.91</v>
      </c>
      <c r="E1146" s="100">
        <v>26.35</v>
      </c>
      <c r="F1146" s="3" t="s">
        <v>586</v>
      </c>
      <c r="G1146" s="3">
        <v>1</v>
      </c>
      <c r="H1146" s="3">
        <v>25</v>
      </c>
      <c r="I1146" s="3">
        <v>74122000</v>
      </c>
    </row>
    <row r="1147" spans="1:9" x14ac:dyDescent="0.2">
      <c r="A1147" s="1" t="s">
        <v>20</v>
      </c>
      <c r="B1147" s="3">
        <v>1018369</v>
      </c>
      <c r="C1147" s="1" t="s">
        <v>431</v>
      </c>
      <c r="D1147" s="99">
        <v>45.52</v>
      </c>
      <c r="E1147" s="100">
        <v>57.36</v>
      </c>
      <c r="F1147" s="3" t="s">
        <v>586</v>
      </c>
      <c r="G1147" s="3">
        <v>1</v>
      </c>
      <c r="H1147" s="3">
        <v>25</v>
      </c>
      <c r="I1147" s="3">
        <v>74122000</v>
      </c>
    </row>
    <row r="1148" spans="1:9" x14ac:dyDescent="0.2">
      <c r="A1148" s="1" t="s">
        <v>20</v>
      </c>
      <c r="B1148" s="3">
        <v>1018371</v>
      </c>
      <c r="C1148" s="1" t="s">
        <v>432</v>
      </c>
      <c r="D1148" s="99">
        <v>81.38</v>
      </c>
      <c r="E1148" s="100">
        <v>102.54</v>
      </c>
      <c r="F1148" s="3" t="s">
        <v>586</v>
      </c>
      <c r="G1148" s="3">
        <v>1</v>
      </c>
      <c r="H1148" s="3">
        <v>15</v>
      </c>
      <c r="I1148" s="3">
        <v>74122000</v>
      </c>
    </row>
    <row r="1149" spans="1:9" x14ac:dyDescent="0.2">
      <c r="A1149" s="1" t="s">
        <v>20</v>
      </c>
      <c r="B1149" s="3">
        <v>1018372</v>
      </c>
      <c r="C1149" s="1" t="s">
        <v>433</v>
      </c>
      <c r="D1149" s="99">
        <v>82.89</v>
      </c>
      <c r="E1149" s="100">
        <v>104.44</v>
      </c>
      <c r="F1149" s="3" t="s">
        <v>586</v>
      </c>
      <c r="G1149" s="3">
        <v>1</v>
      </c>
      <c r="H1149" s="3">
        <v>15</v>
      </c>
      <c r="I1149" s="3">
        <v>74122000</v>
      </c>
    </row>
    <row r="1150" spans="1:9" x14ac:dyDescent="0.2">
      <c r="A1150" s="1" t="s">
        <v>20</v>
      </c>
      <c r="B1150" s="3">
        <v>1018373</v>
      </c>
      <c r="C1150" s="1" t="s">
        <v>434</v>
      </c>
      <c r="D1150" s="99">
        <v>105.03</v>
      </c>
      <c r="E1150" s="100">
        <v>132.34</v>
      </c>
      <c r="F1150" s="3" t="s">
        <v>586</v>
      </c>
      <c r="G1150" s="3">
        <v>1</v>
      </c>
      <c r="H1150" s="3">
        <v>6</v>
      </c>
      <c r="I1150" s="3">
        <v>74122000</v>
      </c>
    </row>
    <row r="1151" spans="1:9" x14ac:dyDescent="0.2">
      <c r="A1151" s="1" t="s">
        <v>20</v>
      </c>
      <c r="B1151" s="3">
        <v>1018374</v>
      </c>
      <c r="C1151" s="1" t="s">
        <v>435</v>
      </c>
      <c r="D1151" s="99">
        <v>118.63</v>
      </c>
      <c r="E1151" s="100">
        <v>149.47</v>
      </c>
      <c r="F1151" s="3" t="s">
        <v>586</v>
      </c>
      <c r="G1151" s="3">
        <v>1</v>
      </c>
      <c r="H1151" s="3">
        <v>6</v>
      </c>
      <c r="I1151" s="3">
        <v>74122000</v>
      </c>
    </row>
    <row r="1152" spans="1:9" x14ac:dyDescent="0.2">
      <c r="A1152" s="1" t="s">
        <v>20</v>
      </c>
      <c r="B1152" s="3">
        <v>1018375</v>
      </c>
      <c r="C1152" s="1" t="s">
        <v>436</v>
      </c>
      <c r="D1152" s="99">
        <v>120.59</v>
      </c>
      <c r="E1152" s="100">
        <v>151.94</v>
      </c>
      <c r="F1152" s="3" t="s">
        <v>586</v>
      </c>
      <c r="G1152" s="3">
        <v>1</v>
      </c>
      <c r="H1152" s="3">
        <v>10</v>
      </c>
      <c r="I1152" s="3">
        <v>74122000</v>
      </c>
    </row>
    <row r="1153" spans="1:9" x14ac:dyDescent="0.2">
      <c r="A1153" s="1" t="s">
        <v>20</v>
      </c>
      <c r="B1153" s="3">
        <v>1018376</v>
      </c>
      <c r="C1153" s="1" t="s">
        <v>437</v>
      </c>
      <c r="D1153" s="99">
        <v>120.59</v>
      </c>
      <c r="E1153" s="100">
        <v>151.94</v>
      </c>
      <c r="F1153" s="3" t="s">
        <v>586</v>
      </c>
      <c r="G1153" s="3">
        <v>1</v>
      </c>
      <c r="H1153" s="3">
        <v>10</v>
      </c>
      <c r="I1153" s="3">
        <v>74122000</v>
      </c>
    </row>
    <row r="1154" spans="1:9" x14ac:dyDescent="0.2">
      <c r="A1154" s="1" t="s">
        <v>20</v>
      </c>
      <c r="B1154" s="3">
        <v>1009052</v>
      </c>
      <c r="C1154" s="1" t="s">
        <v>438</v>
      </c>
      <c r="D1154" s="99">
        <v>189.89</v>
      </c>
      <c r="E1154" s="100">
        <v>239.26</v>
      </c>
      <c r="F1154" s="3" t="s">
        <v>586</v>
      </c>
      <c r="G1154" s="3">
        <v>1</v>
      </c>
      <c r="H1154" s="3">
        <v>6</v>
      </c>
      <c r="I1154" s="3">
        <v>74122000</v>
      </c>
    </row>
    <row r="1155" spans="1:9" x14ac:dyDescent="0.2">
      <c r="A1155" s="1" t="s">
        <v>48</v>
      </c>
      <c r="B1155" s="3">
        <v>1078369</v>
      </c>
      <c r="C1155" s="1" t="s">
        <v>439</v>
      </c>
      <c r="D1155" s="99">
        <v>135.84</v>
      </c>
      <c r="E1155" s="100">
        <v>171.16</v>
      </c>
      <c r="F1155" s="3" t="s">
        <v>586</v>
      </c>
      <c r="G1155" s="3">
        <v>1</v>
      </c>
      <c r="H1155" s="3">
        <v>6</v>
      </c>
      <c r="I1155" s="3">
        <v>74122000</v>
      </c>
    </row>
    <row r="1156" spans="1:9" x14ac:dyDescent="0.2">
      <c r="A1156" s="1" t="s">
        <v>20</v>
      </c>
      <c r="B1156" s="3">
        <v>1018359</v>
      </c>
      <c r="C1156" s="1" t="s">
        <v>440</v>
      </c>
      <c r="D1156" s="99">
        <v>175.17</v>
      </c>
      <c r="E1156" s="100">
        <v>220.71</v>
      </c>
      <c r="F1156" s="3" t="s">
        <v>586</v>
      </c>
      <c r="G1156" s="3">
        <v>1</v>
      </c>
      <c r="H1156" s="3">
        <v>10</v>
      </c>
      <c r="I1156" s="3">
        <v>74122000</v>
      </c>
    </row>
    <row r="1157" spans="1:9" x14ac:dyDescent="0.2">
      <c r="A1157" s="1" t="s">
        <v>20</v>
      </c>
      <c r="B1157" s="3">
        <v>1018360</v>
      </c>
      <c r="C1157" s="1" t="s">
        <v>441</v>
      </c>
      <c r="D1157" s="99">
        <v>276.38</v>
      </c>
      <c r="E1157" s="100">
        <v>348.24</v>
      </c>
      <c r="F1157" s="3" t="s">
        <v>586</v>
      </c>
      <c r="G1157" s="3">
        <v>1</v>
      </c>
      <c r="H1157" s="3">
        <v>5</v>
      </c>
      <c r="I1157" s="3">
        <v>74122000</v>
      </c>
    </row>
    <row r="1158" spans="1:9" x14ac:dyDescent="0.2">
      <c r="A1158" s="1" t="s">
        <v>20</v>
      </c>
      <c r="B1158" s="3">
        <v>1018361</v>
      </c>
      <c r="C1158" s="1" t="s">
        <v>442</v>
      </c>
      <c r="D1158" s="99">
        <v>338.26</v>
      </c>
      <c r="E1158" s="100">
        <v>426.21</v>
      </c>
      <c r="F1158" s="3" t="s">
        <v>586</v>
      </c>
      <c r="G1158" s="3">
        <v>1</v>
      </c>
      <c r="H1158" s="3">
        <v>5</v>
      </c>
      <c r="I1158" s="3">
        <v>74122000</v>
      </c>
    </row>
    <row r="1159" spans="1:9" x14ac:dyDescent="0.2">
      <c r="A1159" s="1" t="s">
        <v>20</v>
      </c>
      <c r="B1159" s="3">
        <v>1018362</v>
      </c>
      <c r="C1159" s="1" t="s">
        <v>443</v>
      </c>
      <c r="D1159" s="99">
        <v>346.4</v>
      </c>
      <c r="E1159" s="100">
        <v>436.46</v>
      </c>
      <c r="F1159" s="3" t="s">
        <v>586</v>
      </c>
      <c r="G1159" s="3">
        <v>1</v>
      </c>
      <c r="H1159" s="3">
        <v>4</v>
      </c>
      <c r="I1159" s="3">
        <v>74122000</v>
      </c>
    </row>
    <row r="1160" spans="1:9" x14ac:dyDescent="0.2">
      <c r="A1160" s="1" t="s">
        <v>20</v>
      </c>
      <c r="B1160" s="3">
        <v>1018363</v>
      </c>
      <c r="C1160" s="1" t="s">
        <v>444</v>
      </c>
      <c r="D1160" s="99">
        <v>408.91</v>
      </c>
      <c r="E1160" s="100">
        <v>515.23</v>
      </c>
      <c r="F1160" s="3" t="s">
        <v>586</v>
      </c>
      <c r="G1160" s="3">
        <v>1</v>
      </c>
      <c r="H1160" s="3">
        <v>3</v>
      </c>
      <c r="I1160" s="3">
        <v>74122000</v>
      </c>
    </row>
    <row r="1161" spans="1:9" x14ac:dyDescent="0.2">
      <c r="A1161" s="1" t="s">
        <v>20</v>
      </c>
      <c r="B1161" s="3">
        <v>1018364</v>
      </c>
      <c r="C1161" s="1" t="s">
        <v>445</v>
      </c>
      <c r="D1161" s="99">
        <v>467.62</v>
      </c>
      <c r="E1161" s="100">
        <v>589.20000000000005</v>
      </c>
      <c r="F1161" s="3" t="s">
        <v>586</v>
      </c>
      <c r="G1161" s="3">
        <v>1</v>
      </c>
      <c r="H1161" s="3">
        <v>3</v>
      </c>
      <c r="I1161" s="3">
        <v>74122000</v>
      </c>
    </row>
    <row r="1162" spans="1:9" x14ac:dyDescent="0.2">
      <c r="A1162" s="1" t="s">
        <v>20</v>
      </c>
      <c r="B1162" s="3">
        <v>1018365</v>
      </c>
      <c r="C1162" s="1" t="s">
        <v>446</v>
      </c>
      <c r="D1162" s="99">
        <v>475.85</v>
      </c>
      <c r="E1162" s="100">
        <v>599.57000000000005</v>
      </c>
      <c r="F1162" s="3" t="s">
        <v>586</v>
      </c>
      <c r="G1162" s="3">
        <v>1</v>
      </c>
      <c r="H1162" s="3">
        <v>3</v>
      </c>
      <c r="I1162" s="3">
        <v>74122000</v>
      </c>
    </row>
    <row r="1163" spans="1:9" x14ac:dyDescent="0.2">
      <c r="A1163" s="1" t="s">
        <v>20</v>
      </c>
      <c r="B1163" s="3">
        <v>1045455</v>
      </c>
      <c r="C1163" s="1" t="s">
        <v>447</v>
      </c>
      <c r="D1163" s="99">
        <v>105.67</v>
      </c>
      <c r="E1163" s="100">
        <v>133.13999999999999</v>
      </c>
      <c r="F1163" s="3" t="s">
        <v>586</v>
      </c>
      <c r="G1163" s="3">
        <v>1</v>
      </c>
      <c r="H1163" s="3">
        <v>20</v>
      </c>
      <c r="I1163" s="3">
        <v>74122000</v>
      </c>
    </row>
    <row r="1164" spans="1:9" x14ac:dyDescent="0.2">
      <c r="A1164" s="1" t="s">
        <v>20</v>
      </c>
      <c r="B1164" s="3">
        <v>1045456</v>
      </c>
      <c r="C1164" s="1" t="s">
        <v>448</v>
      </c>
      <c r="D1164" s="99">
        <v>81.459999999999994</v>
      </c>
      <c r="E1164" s="100">
        <v>102.64</v>
      </c>
      <c r="F1164" s="3" t="s">
        <v>586</v>
      </c>
      <c r="G1164" s="3">
        <v>1</v>
      </c>
      <c r="H1164" s="3">
        <v>20</v>
      </c>
      <c r="I1164" s="3">
        <v>74122000</v>
      </c>
    </row>
    <row r="1165" spans="1:9" x14ac:dyDescent="0.2">
      <c r="A1165" s="1" t="s">
        <v>20</v>
      </c>
      <c r="B1165" s="3">
        <v>1045457</v>
      </c>
      <c r="C1165" s="1" t="s">
        <v>449</v>
      </c>
      <c r="D1165" s="99">
        <v>71.69</v>
      </c>
      <c r="E1165" s="100">
        <v>90.33</v>
      </c>
      <c r="F1165" s="3" t="s">
        <v>586</v>
      </c>
      <c r="G1165" s="3">
        <v>1</v>
      </c>
      <c r="H1165" s="3">
        <v>15</v>
      </c>
      <c r="I1165" s="3">
        <v>74122000</v>
      </c>
    </row>
    <row r="1166" spans="1:9" x14ac:dyDescent="0.2">
      <c r="A1166" s="1" t="s">
        <v>20</v>
      </c>
      <c r="B1166" s="3">
        <v>1045458</v>
      </c>
      <c r="C1166" s="1" t="s">
        <v>450</v>
      </c>
      <c r="D1166" s="99">
        <v>71.69</v>
      </c>
      <c r="E1166" s="100">
        <v>90.33</v>
      </c>
      <c r="F1166" s="3" t="s">
        <v>586</v>
      </c>
      <c r="G1166" s="3">
        <v>1</v>
      </c>
      <c r="H1166" s="3">
        <v>10</v>
      </c>
      <c r="I1166" s="3">
        <v>74122000</v>
      </c>
    </row>
    <row r="1167" spans="1:9" x14ac:dyDescent="0.2">
      <c r="A1167" s="1" t="s">
        <v>20</v>
      </c>
      <c r="B1167" s="3">
        <v>1045459</v>
      </c>
      <c r="C1167" s="1" t="s">
        <v>451</v>
      </c>
      <c r="D1167" s="99">
        <v>71.69</v>
      </c>
      <c r="E1167" s="100">
        <v>90.33</v>
      </c>
      <c r="F1167" s="3" t="s">
        <v>586</v>
      </c>
      <c r="G1167" s="3">
        <v>1</v>
      </c>
      <c r="H1167" s="3">
        <v>10</v>
      </c>
      <c r="I1167" s="3">
        <v>74122000</v>
      </c>
    </row>
    <row r="1168" spans="1:9" x14ac:dyDescent="0.2">
      <c r="A1168" s="1" t="s">
        <v>20</v>
      </c>
      <c r="B1168" s="3">
        <v>1045460</v>
      </c>
      <c r="C1168" s="1" t="s">
        <v>452</v>
      </c>
      <c r="D1168" s="99">
        <v>187.01</v>
      </c>
      <c r="E1168" s="100">
        <v>235.63</v>
      </c>
      <c r="F1168" s="3" t="s">
        <v>586</v>
      </c>
      <c r="G1168" s="3">
        <v>1</v>
      </c>
      <c r="H1168" s="3">
        <v>3</v>
      </c>
      <c r="I1168" s="3">
        <v>74122000</v>
      </c>
    </row>
    <row r="1169" spans="1:9" x14ac:dyDescent="0.2">
      <c r="A1169" s="1" t="s">
        <v>20</v>
      </c>
      <c r="B1169" s="3">
        <v>1045461</v>
      </c>
      <c r="C1169" s="1" t="s">
        <v>453</v>
      </c>
      <c r="D1169" s="99">
        <v>267.70999999999998</v>
      </c>
      <c r="E1169" s="100">
        <v>337.31</v>
      </c>
      <c r="F1169" s="3" t="s">
        <v>586</v>
      </c>
      <c r="G1169" s="3">
        <v>1</v>
      </c>
      <c r="H1169" s="3">
        <v>2</v>
      </c>
      <c r="I1169" s="3">
        <v>74122000</v>
      </c>
    </row>
    <row r="1170" spans="1:9" x14ac:dyDescent="0.2">
      <c r="A1170" s="1" t="s">
        <v>20</v>
      </c>
      <c r="B1170" s="3">
        <v>1018302</v>
      </c>
      <c r="C1170" s="1" t="s">
        <v>454</v>
      </c>
      <c r="D1170" s="99">
        <v>53.95</v>
      </c>
      <c r="E1170" s="100">
        <v>67.98</v>
      </c>
      <c r="F1170" s="3" t="s">
        <v>586</v>
      </c>
      <c r="G1170" s="3">
        <v>1</v>
      </c>
      <c r="H1170" s="3">
        <v>30</v>
      </c>
      <c r="I1170" s="3">
        <v>74122000</v>
      </c>
    </row>
    <row r="1171" spans="1:9" x14ac:dyDescent="0.2">
      <c r="A1171" s="1" t="s">
        <v>20</v>
      </c>
      <c r="B1171" s="3">
        <v>1018303</v>
      </c>
      <c r="C1171" s="1" t="s">
        <v>455</v>
      </c>
      <c r="D1171" s="99">
        <v>48.8</v>
      </c>
      <c r="E1171" s="100">
        <v>61.49</v>
      </c>
      <c r="F1171" s="3" t="s">
        <v>586</v>
      </c>
      <c r="G1171" s="3">
        <v>1</v>
      </c>
      <c r="H1171" s="3">
        <v>10</v>
      </c>
      <c r="I1171" s="3">
        <v>74122000</v>
      </c>
    </row>
    <row r="1172" spans="1:9" x14ac:dyDescent="0.2">
      <c r="A1172" s="1" t="s">
        <v>20</v>
      </c>
      <c r="B1172" s="3">
        <v>1018304</v>
      </c>
      <c r="C1172" s="1" t="s">
        <v>456</v>
      </c>
      <c r="D1172" s="99">
        <v>63.65</v>
      </c>
      <c r="E1172" s="100">
        <v>80.2</v>
      </c>
      <c r="F1172" s="3" t="s">
        <v>586</v>
      </c>
      <c r="G1172" s="3">
        <v>1</v>
      </c>
      <c r="H1172" s="3">
        <v>5</v>
      </c>
      <c r="I1172" s="3">
        <v>74122000</v>
      </c>
    </row>
    <row r="1173" spans="1:9" x14ac:dyDescent="0.2">
      <c r="A1173" s="1" t="s">
        <v>20</v>
      </c>
      <c r="B1173" s="3">
        <v>1018305</v>
      </c>
      <c r="C1173" s="1" t="s">
        <v>457</v>
      </c>
      <c r="D1173" s="99">
        <v>142.16</v>
      </c>
      <c r="E1173" s="100">
        <v>179.12</v>
      </c>
      <c r="F1173" s="3" t="s">
        <v>586</v>
      </c>
      <c r="G1173" s="3">
        <v>1</v>
      </c>
      <c r="H1173" s="3">
        <v>5</v>
      </c>
      <c r="I1173" s="3">
        <v>74122000</v>
      </c>
    </row>
    <row r="1174" spans="1:9" x14ac:dyDescent="0.2">
      <c r="A1174" s="1" t="s">
        <v>20</v>
      </c>
      <c r="B1174" s="3">
        <v>1018322</v>
      </c>
      <c r="C1174" s="1" t="s">
        <v>458</v>
      </c>
      <c r="D1174" s="99">
        <v>26.74</v>
      </c>
      <c r="E1174" s="100">
        <v>33.69</v>
      </c>
      <c r="F1174" s="3" t="s">
        <v>586</v>
      </c>
      <c r="G1174" s="3">
        <v>1</v>
      </c>
      <c r="H1174" s="3">
        <v>45</v>
      </c>
      <c r="I1174" s="3">
        <v>74122000</v>
      </c>
    </row>
    <row r="1175" spans="1:9" x14ac:dyDescent="0.2">
      <c r="A1175" s="1" t="s">
        <v>20</v>
      </c>
      <c r="B1175" s="3">
        <v>1009035</v>
      </c>
      <c r="C1175" s="1" t="s">
        <v>459</v>
      </c>
      <c r="D1175" s="99">
        <v>31.66</v>
      </c>
      <c r="E1175" s="100">
        <v>39.89</v>
      </c>
      <c r="F1175" s="3" t="s">
        <v>586</v>
      </c>
      <c r="G1175" s="3">
        <v>1</v>
      </c>
      <c r="H1175" s="3">
        <v>25</v>
      </c>
      <c r="I1175" s="3">
        <v>74122000</v>
      </c>
    </row>
    <row r="1176" spans="1:9" x14ac:dyDescent="0.2">
      <c r="A1176" s="1" t="s">
        <v>20</v>
      </c>
      <c r="B1176" s="3">
        <v>1018323</v>
      </c>
      <c r="C1176" s="1" t="s">
        <v>460</v>
      </c>
      <c r="D1176" s="99">
        <v>32.06</v>
      </c>
      <c r="E1176" s="100">
        <v>40.4</v>
      </c>
      <c r="F1176" s="3" t="s">
        <v>586</v>
      </c>
      <c r="G1176" s="3">
        <v>1</v>
      </c>
      <c r="H1176" s="3">
        <v>25</v>
      </c>
      <c r="I1176" s="3">
        <v>74122000</v>
      </c>
    </row>
    <row r="1177" spans="1:9" x14ac:dyDescent="0.2">
      <c r="A1177" s="1" t="s">
        <v>20</v>
      </c>
      <c r="B1177" s="3">
        <v>1009037</v>
      </c>
      <c r="C1177" s="1" t="s">
        <v>461</v>
      </c>
      <c r="D1177" s="99">
        <v>62.56</v>
      </c>
      <c r="E1177" s="100">
        <v>78.83</v>
      </c>
      <c r="F1177" s="3" t="s">
        <v>586</v>
      </c>
      <c r="G1177" s="3">
        <v>1</v>
      </c>
      <c r="H1177" s="3">
        <v>15</v>
      </c>
      <c r="I1177" s="3">
        <v>74122000</v>
      </c>
    </row>
    <row r="1178" spans="1:9" x14ac:dyDescent="0.2">
      <c r="A1178" s="1" t="s">
        <v>20</v>
      </c>
      <c r="B1178" s="3">
        <v>1022281</v>
      </c>
      <c r="C1178" s="1" t="s">
        <v>462</v>
      </c>
      <c r="D1178" s="99">
        <v>64.010000000000005</v>
      </c>
      <c r="E1178" s="100">
        <v>80.650000000000006</v>
      </c>
      <c r="F1178" s="3" t="s">
        <v>586</v>
      </c>
      <c r="G1178" s="3">
        <v>1</v>
      </c>
      <c r="H1178" s="3">
        <v>15</v>
      </c>
      <c r="I1178" s="3">
        <v>74122000</v>
      </c>
    </row>
    <row r="1179" spans="1:9" x14ac:dyDescent="0.2">
      <c r="A1179" s="1" t="s">
        <v>20</v>
      </c>
      <c r="B1179" s="3">
        <v>1018324</v>
      </c>
      <c r="C1179" s="1" t="s">
        <v>463</v>
      </c>
      <c r="D1179" s="99">
        <v>70.09</v>
      </c>
      <c r="E1179" s="100">
        <v>88.31</v>
      </c>
      <c r="F1179" s="3" t="s">
        <v>586</v>
      </c>
      <c r="G1179" s="3">
        <v>1</v>
      </c>
      <c r="H1179" s="3">
        <v>10</v>
      </c>
      <c r="I1179" s="3">
        <v>74122000</v>
      </c>
    </row>
    <row r="1180" spans="1:9" x14ac:dyDescent="0.2">
      <c r="A1180" s="1" t="s">
        <v>20</v>
      </c>
      <c r="B1180" s="3">
        <v>1009040</v>
      </c>
      <c r="C1180" s="1" t="s">
        <v>464</v>
      </c>
      <c r="D1180" s="99">
        <v>72.88</v>
      </c>
      <c r="E1180" s="100">
        <v>91.83</v>
      </c>
      <c r="F1180" s="3" t="s">
        <v>586</v>
      </c>
      <c r="G1180" s="3">
        <v>1</v>
      </c>
      <c r="H1180" s="3">
        <v>10</v>
      </c>
      <c r="I1180" s="3">
        <v>74122000</v>
      </c>
    </row>
    <row r="1181" spans="1:9" x14ac:dyDescent="0.2">
      <c r="A1181" s="1" t="s">
        <v>20</v>
      </c>
      <c r="B1181" s="3">
        <v>1009041</v>
      </c>
      <c r="C1181" s="1" t="s">
        <v>465</v>
      </c>
      <c r="D1181" s="99">
        <v>95.19</v>
      </c>
      <c r="E1181" s="100">
        <v>119.94</v>
      </c>
      <c r="F1181" s="3" t="s">
        <v>586</v>
      </c>
      <c r="G1181" s="3">
        <v>1</v>
      </c>
      <c r="H1181" s="3">
        <v>10</v>
      </c>
      <c r="I1181" s="3">
        <v>74122000</v>
      </c>
    </row>
    <row r="1182" spans="1:9" x14ac:dyDescent="0.2">
      <c r="A1182" s="1" t="s">
        <v>20</v>
      </c>
      <c r="B1182" s="3">
        <v>1009042</v>
      </c>
      <c r="C1182" s="1" t="s">
        <v>466</v>
      </c>
      <c r="D1182" s="99">
        <v>157.43</v>
      </c>
      <c r="E1182" s="100">
        <v>198.36</v>
      </c>
      <c r="F1182" s="3" t="s">
        <v>586</v>
      </c>
      <c r="G1182" s="3">
        <v>1</v>
      </c>
      <c r="H1182" s="3">
        <v>10</v>
      </c>
      <c r="I1182" s="3">
        <v>74122000</v>
      </c>
    </row>
    <row r="1183" spans="1:9" x14ac:dyDescent="0.2">
      <c r="A1183" s="1" t="s">
        <v>20</v>
      </c>
      <c r="B1183" s="3">
        <v>1018325</v>
      </c>
      <c r="C1183" s="1" t="s">
        <v>467</v>
      </c>
      <c r="D1183" s="99">
        <v>114.58</v>
      </c>
      <c r="E1183" s="100">
        <v>144.37</v>
      </c>
      <c r="F1183" s="3" t="s">
        <v>586</v>
      </c>
      <c r="G1183" s="3">
        <v>1</v>
      </c>
      <c r="H1183" s="3">
        <v>10</v>
      </c>
      <c r="I1183" s="3">
        <v>74122000</v>
      </c>
    </row>
    <row r="1184" spans="1:9" x14ac:dyDescent="0.2">
      <c r="A1184" s="1" t="s">
        <v>20</v>
      </c>
      <c r="B1184" s="3">
        <v>1060058</v>
      </c>
      <c r="C1184" s="1" t="s">
        <v>1256</v>
      </c>
      <c r="D1184" s="99">
        <v>30.34</v>
      </c>
      <c r="E1184" s="100">
        <v>38.229999999999997</v>
      </c>
      <c r="F1184" s="3" t="s">
        <v>586</v>
      </c>
      <c r="G1184" s="3">
        <v>1</v>
      </c>
      <c r="H1184" s="3">
        <v>25</v>
      </c>
      <c r="I1184" s="3">
        <v>74122000</v>
      </c>
    </row>
    <row r="1185" spans="1:9" x14ac:dyDescent="0.2">
      <c r="A1185" s="1" t="s">
        <v>20</v>
      </c>
      <c r="B1185" s="3">
        <v>1060059</v>
      </c>
      <c r="C1185" s="1" t="s">
        <v>1257</v>
      </c>
      <c r="D1185" s="99">
        <v>38.67</v>
      </c>
      <c r="E1185" s="100">
        <v>48.72</v>
      </c>
      <c r="F1185" s="3" t="s">
        <v>586</v>
      </c>
      <c r="G1185" s="3">
        <v>1</v>
      </c>
      <c r="H1185" s="3">
        <v>15</v>
      </c>
      <c r="I1185" s="3">
        <v>74122000</v>
      </c>
    </row>
    <row r="1186" spans="1:9" x14ac:dyDescent="0.2">
      <c r="A1186" s="1" t="s">
        <v>20</v>
      </c>
      <c r="B1186" s="3">
        <v>1060060</v>
      </c>
      <c r="C1186" s="1" t="s">
        <v>1258</v>
      </c>
      <c r="D1186" s="99">
        <v>50.92</v>
      </c>
      <c r="E1186" s="100">
        <v>64.16</v>
      </c>
      <c r="F1186" s="3" t="s">
        <v>586</v>
      </c>
      <c r="G1186" s="3">
        <v>1</v>
      </c>
      <c r="H1186" s="3">
        <v>10</v>
      </c>
      <c r="I1186" s="3">
        <v>74122000</v>
      </c>
    </row>
    <row r="1187" spans="1:9" x14ac:dyDescent="0.2">
      <c r="A1187" s="1" t="s">
        <v>16</v>
      </c>
      <c r="B1187" s="3">
        <v>1008730</v>
      </c>
      <c r="C1187" s="1" t="s">
        <v>1259</v>
      </c>
      <c r="D1187" s="99">
        <v>13.44</v>
      </c>
      <c r="E1187" s="100">
        <v>16.93</v>
      </c>
      <c r="F1187" s="3" t="s">
        <v>586</v>
      </c>
      <c r="G1187" s="3">
        <v>1</v>
      </c>
      <c r="H1187" s="3">
        <v>20</v>
      </c>
      <c r="I1187" s="3">
        <v>74122000</v>
      </c>
    </row>
    <row r="1188" spans="1:9" x14ac:dyDescent="0.2">
      <c r="A1188" s="1" t="s">
        <v>16</v>
      </c>
      <c r="B1188" s="3">
        <v>1022290</v>
      </c>
      <c r="C1188" s="1" t="s">
        <v>1260</v>
      </c>
      <c r="D1188" s="99">
        <v>18.75</v>
      </c>
      <c r="E1188" s="100">
        <v>23.63</v>
      </c>
      <c r="F1188" s="3" t="s">
        <v>586</v>
      </c>
      <c r="G1188" s="3">
        <v>1</v>
      </c>
      <c r="H1188" s="3">
        <v>16</v>
      </c>
      <c r="I1188" s="3">
        <v>74122000</v>
      </c>
    </row>
    <row r="1189" spans="1:9" x14ac:dyDescent="0.2">
      <c r="A1189" s="1" t="s">
        <v>16</v>
      </c>
      <c r="B1189" s="3">
        <v>1008732</v>
      </c>
      <c r="C1189" s="1" t="s">
        <v>1482</v>
      </c>
      <c r="D1189" s="99">
        <v>18.75</v>
      </c>
      <c r="E1189" s="100">
        <v>23.63</v>
      </c>
      <c r="F1189" s="3" t="s">
        <v>586</v>
      </c>
      <c r="G1189" s="3">
        <v>1</v>
      </c>
      <c r="H1189" s="3" t="s">
        <v>1483</v>
      </c>
      <c r="I1189" s="3">
        <v>74122000</v>
      </c>
    </row>
    <row r="1190" spans="1:9" x14ac:dyDescent="0.2">
      <c r="A1190" s="1" t="s">
        <v>16</v>
      </c>
      <c r="B1190" s="3">
        <v>1008866</v>
      </c>
      <c r="C1190" s="1" t="s">
        <v>1261</v>
      </c>
      <c r="D1190" s="99">
        <v>32.07</v>
      </c>
      <c r="E1190" s="100">
        <v>40.409999999999997</v>
      </c>
      <c r="F1190" s="3" t="s">
        <v>586</v>
      </c>
      <c r="G1190" s="3">
        <v>1</v>
      </c>
      <c r="H1190" s="3">
        <v>8</v>
      </c>
      <c r="I1190" s="3">
        <v>74122000</v>
      </c>
    </row>
    <row r="1191" spans="1:9" x14ac:dyDescent="0.2">
      <c r="A1191" s="1" t="s">
        <v>16</v>
      </c>
      <c r="B1191" s="3">
        <v>1008867</v>
      </c>
      <c r="C1191" s="1" t="s">
        <v>1262</v>
      </c>
      <c r="D1191" s="99">
        <v>51.82</v>
      </c>
      <c r="E1191" s="100">
        <v>65.290000000000006</v>
      </c>
      <c r="F1191" s="3" t="s">
        <v>586</v>
      </c>
      <c r="G1191" s="3">
        <v>1</v>
      </c>
      <c r="H1191" s="3">
        <v>6</v>
      </c>
      <c r="I1191" s="3">
        <v>74122000</v>
      </c>
    </row>
    <row r="1192" spans="1:9" x14ac:dyDescent="0.2">
      <c r="A1192" s="1" t="s">
        <v>48</v>
      </c>
      <c r="B1192" s="3">
        <v>1018316</v>
      </c>
      <c r="C1192" s="1" t="s">
        <v>468</v>
      </c>
      <c r="D1192" s="99">
        <v>29.71</v>
      </c>
      <c r="E1192" s="100">
        <v>37.43</v>
      </c>
      <c r="F1192" s="3" t="s">
        <v>586</v>
      </c>
      <c r="G1192" s="3">
        <v>1</v>
      </c>
      <c r="H1192" s="3" t="s">
        <v>0</v>
      </c>
      <c r="I1192" s="3">
        <v>40169300</v>
      </c>
    </row>
    <row r="1193" spans="1:9" x14ac:dyDescent="0.2">
      <c r="A1193" s="1" t="s">
        <v>48</v>
      </c>
      <c r="B1193" s="3">
        <v>1018246</v>
      </c>
      <c r="C1193" s="1" t="s">
        <v>469</v>
      </c>
      <c r="D1193" s="99">
        <v>37.78</v>
      </c>
      <c r="E1193" s="100">
        <v>47.6</v>
      </c>
      <c r="F1193" s="3" t="s">
        <v>586</v>
      </c>
      <c r="G1193" s="3">
        <v>1</v>
      </c>
      <c r="H1193" s="3" t="s">
        <v>0</v>
      </c>
      <c r="I1193" s="3">
        <v>40169300</v>
      </c>
    </row>
    <row r="1194" spans="1:9" x14ac:dyDescent="0.2">
      <c r="A1194" s="1" t="s">
        <v>48</v>
      </c>
      <c r="B1194" s="3">
        <v>1018315</v>
      </c>
      <c r="C1194" s="1" t="s">
        <v>470</v>
      </c>
      <c r="D1194" s="99">
        <v>31.83</v>
      </c>
      <c r="E1194" s="100">
        <v>40.11</v>
      </c>
      <c r="F1194" s="3" t="s">
        <v>586</v>
      </c>
      <c r="G1194" s="3">
        <v>1</v>
      </c>
      <c r="H1194" s="3" t="s">
        <v>0</v>
      </c>
      <c r="I1194" s="3">
        <v>40169300</v>
      </c>
    </row>
    <row r="1195" spans="1:9" x14ac:dyDescent="0.2">
      <c r="A1195" s="1" t="s">
        <v>48</v>
      </c>
      <c r="B1195" s="3">
        <v>1036248</v>
      </c>
      <c r="C1195" s="1" t="s">
        <v>471</v>
      </c>
      <c r="D1195" s="99">
        <v>57.93</v>
      </c>
      <c r="E1195" s="100">
        <v>72.989999999999995</v>
      </c>
      <c r="F1195" s="3" t="s">
        <v>586</v>
      </c>
      <c r="G1195" s="3">
        <v>1</v>
      </c>
      <c r="H1195" s="3" t="s">
        <v>0</v>
      </c>
      <c r="I1195" s="3">
        <v>40169300</v>
      </c>
    </row>
    <row r="1196" spans="1:9" x14ac:dyDescent="0.2">
      <c r="A1196" s="1" t="s">
        <v>48</v>
      </c>
      <c r="B1196" s="3">
        <v>1018313</v>
      </c>
      <c r="C1196" s="1" t="s">
        <v>472</v>
      </c>
      <c r="D1196" s="99">
        <v>44.56</v>
      </c>
      <c r="E1196" s="100">
        <v>56.15</v>
      </c>
      <c r="F1196" s="3" t="s">
        <v>586</v>
      </c>
      <c r="G1196" s="3">
        <v>1</v>
      </c>
      <c r="H1196" s="3" t="s">
        <v>0</v>
      </c>
      <c r="I1196" s="3">
        <v>40169300</v>
      </c>
    </row>
    <row r="1197" spans="1:9" x14ac:dyDescent="0.2">
      <c r="A1197" s="1" t="s">
        <v>48</v>
      </c>
      <c r="B1197" s="3">
        <v>1018314</v>
      </c>
      <c r="C1197" s="1" t="s">
        <v>473</v>
      </c>
      <c r="D1197" s="99">
        <v>42.44</v>
      </c>
      <c r="E1197" s="100">
        <v>53.47</v>
      </c>
      <c r="F1197" s="3" t="s">
        <v>586</v>
      </c>
      <c r="G1197" s="3">
        <v>1</v>
      </c>
      <c r="H1197" s="3" t="s">
        <v>0</v>
      </c>
      <c r="I1197" s="3">
        <v>40169300</v>
      </c>
    </row>
    <row r="1198" spans="1:9" x14ac:dyDescent="0.2">
      <c r="A1198" s="1" t="s">
        <v>48</v>
      </c>
      <c r="B1198" s="3">
        <v>1018312</v>
      </c>
      <c r="C1198" s="1" t="s">
        <v>474</v>
      </c>
      <c r="D1198" s="99">
        <v>46.68</v>
      </c>
      <c r="E1198" s="100">
        <v>58.82</v>
      </c>
      <c r="F1198" s="3" t="s">
        <v>586</v>
      </c>
      <c r="G1198" s="3">
        <v>1</v>
      </c>
      <c r="H1198" s="3" t="s">
        <v>0</v>
      </c>
      <c r="I1198" s="3">
        <v>40169300</v>
      </c>
    </row>
    <row r="1199" spans="1:9" x14ac:dyDescent="0.2">
      <c r="A1199" s="1" t="s">
        <v>48</v>
      </c>
      <c r="B1199" s="3">
        <v>1018310</v>
      </c>
      <c r="C1199" s="1" t="s">
        <v>475</v>
      </c>
      <c r="D1199" s="99">
        <v>63.65</v>
      </c>
      <c r="E1199" s="100">
        <v>80.2</v>
      </c>
      <c r="F1199" s="3" t="s">
        <v>586</v>
      </c>
      <c r="G1199" s="3">
        <v>1</v>
      </c>
      <c r="H1199" s="3" t="s">
        <v>0</v>
      </c>
      <c r="I1199" s="3">
        <v>40169300</v>
      </c>
    </row>
    <row r="1200" spans="1:9" x14ac:dyDescent="0.2">
      <c r="A1200" s="1" t="s">
        <v>48</v>
      </c>
      <c r="B1200" s="3">
        <v>1018311</v>
      </c>
      <c r="C1200" s="1" t="s">
        <v>476</v>
      </c>
      <c r="D1200" s="99">
        <v>53.05</v>
      </c>
      <c r="E1200" s="100">
        <v>66.84</v>
      </c>
      <c r="F1200" s="3" t="s">
        <v>586</v>
      </c>
      <c r="G1200" s="3">
        <v>1</v>
      </c>
      <c r="H1200" s="3" t="s">
        <v>0</v>
      </c>
      <c r="I1200" s="3">
        <v>40169300</v>
      </c>
    </row>
    <row r="1201" spans="1:9" x14ac:dyDescent="0.2">
      <c r="A1201" s="1" t="s">
        <v>48</v>
      </c>
      <c r="B1201" s="3">
        <v>1067757</v>
      </c>
      <c r="C1201" s="1" t="s">
        <v>477</v>
      </c>
      <c r="D1201" s="99">
        <v>81.31</v>
      </c>
      <c r="E1201" s="100">
        <v>102.45</v>
      </c>
      <c r="F1201" s="3" t="s">
        <v>586</v>
      </c>
      <c r="G1201" s="3">
        <v>1</v>
      </c>
      <c r="H1201" s="3" t="s">
        <v>0</v>
      </c>
      <c r="I1201" s="3">
        <v>40169300</v>
      </c>
    </row>
    <row r="1202" spans="1:9" x14ac:dyDescent="0.2">
      <c r="A1202" s="1" t="s">
        <v>48</v>
      </c>
      <c r="B1202" s="3">
        <v>1083869</v>
      </c>
      <c r="C1202" s="1" t="s">
        <v>478</v>
      </c>
      <c r="D1202" s="99">
        <v>92.5</v>
      </c>
      <c r="E1202" s="100">
        <v>116.55</v>
      </c>
      <c r="F1202" s="3" t="s">
        <v>586</v>
      </c>
      <c r="G1202" s="3">
        <v>1</v>
      </c>
      <c r="H1202" s="3" t="s">
        <v>0</v>
      </c>
      <c r="I1202" s="3">
        <v>40169300</v>
      </c>
    </row>
    <row r="1203" spans="1:9" x14ac:dyDescent="0.2">
      <c r="A1203" s="1" t="s">
        <v>48</v>
      </c>
      <c r="B1203" s="3">
        <v>1034305</v>
      </c>
      <c r="C1203" s="1" t="s">
        <v>479</v>
      </c>
      <c r="D1203" s="99">
        <v>81.91</v>
      </c>
      <c r="E1203" s="100">
        <v>103.21</v>
      </c>
      <c r="F1203" s="3" t="s">
        <v>586</v>
      </c>
      <c r="G1203" s="3">
        <v>1</v>
      </c>
      <c r="H1203" s="3" t="s">
        <v>0</v>
      </c>
      <c r="I1203" s="3">
        <v>40169300</v>
      </c>
    </row>
    <row r="1204" spans="1:9" x14ac:dyDescent="0.2">
      <c r="A1204" s="1" t="s">
        <v>48</v>
      </c>
      <c r="B1204" s="3">
        <v>1034306</v>
      </c>
      <c r="C1204" s="1" t="s">
        <v>480</v>
      </c>
      <c r="D1204" s="99">
        <v>95.36</v>
      </c>
      <c r="E1204" s="100">
        <v>120.15</v>
      </c>
      <c r="F1204" s="3" t="s">
        <v>586</v>
      </c>
      <c r="G1204" s="3">
        <v>1</v>
      </c>
      <c r="H1204" s="3" t="s">
        <v>0</v>
      </c>
      <c r="I1204" s="3">
        <v>40169300</v>
      </c>
    </row>
    <row r="1205" spans="1:9" x14ac:dyDescent="0.2">
      <c r="A1205" s="1" t="s">
        <v>48</v>
      </c>
      <c r="B1205" s="3">
        <v>1018245</v>
      </c>
      <c r="C1205" s="1" t="s">
        <v>481</v>
      </c>
      <c r="D1205" s="99">
        <v>58.35</v>
      </c>
      <c r="E1205" s="100">
        <v>73.52</v>
      </c>
      <c r="F1205" s="3" t="s">
        <v>586</v>
      </c>
      <c r="G1205" s="3">
        <v>1</v>
      </c>
      <c r="H1205" s="3" t="s">
        <v>0</v>
      </c>
      <c r="I1205" s="3">
        <v>40169300</v>
      </c>
    </row>
    <row r="1206" spans="1:9" x14ac:dyDescent="0.2">
      <c r="A1206" s="1" t="s">
        <v>48</v>
      </c>
      <c r="B1206" s="3">
        <v>1018309</v>
      </c>
      <c r="C1206" s="1" t="s">
        <v>482</v>
      </c>
      <c r="D1206" s="99">
        <v>58.35</v>
      </c>
      <c r="E1206" s="100">
        <v>73.52</v>
      </c>
      <c r="F1206" s="3" t="s">
        <v>586</v>
      </c>
      <c r="G1206" s="3">
        <v>1</v>
      </c>
      <c r="H1206" s="3" t="s">
        <v>0</v>
      </c>
      <c r="I1206" s="3">
        <v>40169300</v>
      </c>
    </row>
    <row r="1207" spans="1:9" x14ac:dyDescent="0.2">
      <c r="A1207" s="1" t="s">
        <v>48</v>
      </c>
      <c r="B1207" s="3">
        <v>1018308</v>
      </c>
      <c r="C1207" s="1" t="s">
        <v>483</v>
      </c>
      <c r="D1207" s="99">
        <v>58.35</v>
      </c>
      <c r="E1207" s="100">
        <v>73.52</v>
      </c>
      <c r="F1207" s="3" t="s">
        <v>586</v>
      </c>
      <c r="G1207" s="3">
        <v>1</v>
      </c>
      <c r="H1207" s="3" t="s">
        <v>0</v>
      </c>
      <c r="I1207" s="3">
        <v>40169300</v>
      </c>
    </row>
    <row r="1208" spans="1:9" x14ac:dyDescent="0.2">
      <c r="A1208" s="1" t="s">
        <v>48</v>
      </c>
      <c r="B1208" s="3">
        <v>1018307</v>
      </c>
      <c r="C1208" s="1" t="s">
        <v>484</v>
      </c>
      <c r="D1208" s="99">
        <v>63.65</v>
      </c>
      <c r="E1208" s="100">
        <v>80.2</v>
      </c>
      <c r="F1208" s="3" t="s">
        <v>586</v>
      </c>
      <c r="G1208" s="3">
        <v>1</v>
      </c>
      <c r="H1208" s="3" t="s">
        <v>0</v>
      </c>
      <c r="I1208" s="3">
        <v>40169300</v>
      </c>
    </row>
    <row r="1209" spans="1:9" x14ac:dyDescent="0.2">
      <c r="A1209" s="1" t="s">
        <v>48</v>
      </c>
      <c r="B1209" s="3">
        <v>1088979</v>
      </c>
      <c r="C1209" s="1" t="s">
        <v>485</v>
      </c>
      <c r="D1209" s="99">
        <v>78.42</v>
      </c>
      <c r="E1209" s="100">
        <v>98.81</v>
      </c>
      <c r="F1209" s="3" t="s">
        <v>586</v>
      </c>
      <c r="G1209" s="3">
        <v>1</v>
      </c>
      <c r="H1209" s="3" t="s">
        <v>0</v>
      </c>
      <c r="I1209" s="3">
        <v>40169300</v>
      </c>
    </row>
    <row r="1210" spans="1:9" x14ac:dyDescent="0.2">
      <c r="A1210" s="1" t="s">
        <v>48</v>
      </c>
      <c r="B1210" s="3">
        <v>1018306</v>
      </c>
      <c r="C1210" s="1" t="s">
        <v>486</v>
      </c>
      <c r="D1210" s="99">
        <v>72.14</v>
      </c>
      <c r="E1210" s="100">
        <v>90.9</v>
      </c>
      <c r="F1210" s="3" t="s">
        <v>586</v>
      </c>
      <c r="G1210" s="3">
        <v>1</v>
      </c>
      <c r="H1210" s="3" t="s">
        <v>0</v>
      </c>
      <c r="I1210" s="3">
        <v>40169300</v>
      </c>
    </row>
    <row r="1211" spans="1:9" x14ac:dyDescent="0.2">
      <c r="A1211" s="1" t="s">
        <v>48</v>
      </c>
      <c r="B1211" s="3">
        <v>1034308</v>
      </c>
      <c r="C1211" s="1" t="s">
        <v>487</v>
      </c>
      <c r="D1211" s="99">
        <v>138.86000000000001</v>
      </c>
      <c r="E1211" s="100">
        <v>174.96</v>
      </c>
      <c r="F1211" s="3" t="s">
        <v>586</v>
      </c>
      <c r="G1211" s="3">
        <v>1</v>
      </c>
      <c r="H1211" s="3" t="s">
        <v>0</v>
      </c>
      <c r="I1211" s="3">
        <v>40169300</v>
      </c>
    </row>
    <row r="1212" spans="1:9" x14ac:dyDescent="0.2">
      <c r="A1212" s="1" t="s">
        <v>48</v>
      </c>
      <c r="B1212" s="3">
        <v>1093764</v>
      </c>
      <c r="C1212" s="1" t="s">
        <v>1263</v>
      </c>
      <c r="D1212" s="99">
        <v>62.28</v>
      </c>
      <c r="E1212" s="100">
        <v>78.47</v>
      </c>
      <c r="F1212" s="3" t="s">
        <v>586</v>
      </c>
      <c r="G1212" s="3">
        <v>35</v>
      </c>
      <c r="H1212" s="3" t="s">
        <v>0</v>
      </c>
      <c r="I1212" s="3">
        <v>39174000</v>
      </c>
    </row>
    <row r="1213" spans="1:9" x14ac:dyDescent="0.2">
      <c r="A1213" s="1" t="s">
        <v>48</v>
      </c>
      <c r="B1213" s="3">
        <v>1060986</v>
      </c>
      <c r="C1213" s="1" t="s">
        <v>1264</v>
      </c>
      <c r="D1213" s="99">
        <v>406.32</v>
      </c>
      <c r="E1213" s="100">
        <v>511.96</v>
      </c>
      <c r="F1213" s="3" t="s">
        <v>586</v>
      </c>
      <c r="G1213" s="3">
        <v>1</v>
      </c>
      <c r="H1213" s="3">
        <v>5</v>
      </c>
      <c r="I1213" s="3">
        <v>39174000</v>
      </c>
    </row>
    <row r="1214" spans="1:9" x14ac:dyDescent="0.2">
      <c r="A1214" s="1" t="s">
        <v>48</v>
      </c>
      <c r="B1214" s="3">
        <v>1060985</v>
      </c>
      <c r="C1214" s="1" t="s">
        <v>1265</v>
      </c>
      <c r="D1214" s="99">
        <v>406.32</v>
      </c>
      <c r="E1214" s="100">
        <v>511.96</v>
      </c>
      <c r="F1214" s="3" t="s">
        <v>586</v>
      </c>
      <c r="G1214" s="3">
        <v>1</v>
      </c>
      <c r="H1214" s="3">
        <v>3</v>
      </c>
      <c r="I1214" s="3">
        <v>39174000</v>
      </c>
    </row>
    <row r="1215" spans="1:9" x14ac:dyDescent="0.2">
      <c r="A1215" s="1" t="s">
        <v>48</v>
      </c>
      <c r="B1215" s="3">
        <v>1060984</v>
      </c>
      <c r="C1215" s="1" t="s">
        <v>1266</v>
      </c>
      <c r="D1215" s="99">
        <v>406.32</v>
      </c>
      <c r="E1215" s="100">
        <v>511.96</v>
      </c>
      <c r="F1215" s="3" t="s">
        <v>586</v>
      </c>
      <c r="G1215" s="3">
        <v>1</v>
      </c>
      <c r="H1215" s="3">
        <v>6</v>
      </c>
      <c r="I1215" s="3">
        <v>39174000</v>
      </c>
    </row>
    <row r="1216" spans="1:9" x14ac:dyDescent="0.2">
      <c r="A1216" s="1" t="s">
        <v>48</v>
      </c>
      <c r="B1216" s="3">
        <v>1090230</v>
      </c>
      <c r="C1216" s="1" t="s">
        <v>488</v>
      </c>
      <c r="D1216" s="99">
        <v>108.15</v>
      </c>
      <c r="E1216" s="100">
        <v>136.27000000000001</v>
      </c>
      <c r="F1216" s="3" t="s">
        <v>586</v>
      </c>
      <c r="G1216" s="3">
        <v>1</v>
      </c>
      <c r="H1216" s="3" t="s">
        <v>0</v>
      </c>
      <c r="I1216" s="3">
        <v>39174000</v>
      </c>
    </row>
    <row r="1217" spans="1:9" x14ac:dyDescent="0.2">
      <c r="A1217" s="1" t="s">
        <v>48</v>
      </c>
      <c r="B1217" s="3">
        <v>1090231</v>
      </c>
      <c r="C1217" s="1" t="s">
        <v>489</v>
      </c>
      <c r="D1217" s="99">
        <v>118.17</v>
      </c>
      <c r="E1217" s="100">
        <v>148.88999999999999</v>
      </c>
      <c r="F1217" s="3" t="s">
        <v>586</v>
      </c>
      <c r="G1217" s="3">
        <v>1</v>
      </c>
      <c r="H1217" s="3" t="s">
        <v>0</v>
      </c>
      <c r="I1217" s="3">
        <v>39174000</v>
      </c>
    </row>
    <row r="1218" spans="1:9" x14ac:dyDescent="0.2">
      <c r="A1218" s="1" t="s">
        <v>48</v>
      </c>
      <c r="B1218" s="3">
        <v>1084574</v>
      </c>
      <c r="C1218" s="1" t="s">
        <v>490</v>
      </c>
      <c r="D1218" s="99">
        <v>153.62</v>
      </c>
      <c r="E1218" s="100">
        <v>193.56</v>
      </c>
      <c r="F1218" s="3" t="s">
        <v>586</v>
      </c>
      <c r="G1218" s="3">
        <v>1</v>
      </c>
      <c r="H1218" s="3">
        <v>10</v>
      </c>
      <c r="I1218" s="3">
        <v>39174000</v>
      </c>
    </row>
    <row r="1219" spans="1:9" x14ac:dyDescent="0.2">
      <c r="A1219" s="1" t="s">
        <v>48</v>
      </c>
      <c r="B1219" s="3">
        <v>1083872</v>
      </c>
      <c r="C1219" s="1" t="s">
        <v>491</v>
      </c>
      <c r="D1219" s="99">
        <v>156.09</v>
      </c>
      <c r="E1219" s="100">
        <v>196.67</v>
      </c>
      <c r="F1219" s="3" t="s">
        <v>586</v>
      </c>
      <c r="G1219" s="3">
        <v>1</v>
      </c>
      <c r="H1219" s="3">
        <v>9</v>
      </c>
      <c r="I1219" s="3">
        <v>39174000</v>
      </c>
    </row>
    <row r="1220" spans="1:9" x14ac:dyDescent="0.2">
      <c r="A1220" s="1" t="s">
        <v>48</v>
      </c>
      <c r="B1220" s="3">
        <v>1007355</v>
      </c>
      <c r="C1220" s="1" t="s">
        <v>492</v>
      </c>
      <c r="D1220" s="99">
        <v>488.01</v>
      </c>
      <c r="E1220" s="100">
        <v>614.89</v>
      </c>
      <c r="F1220" s="3" t="s">
        <v>586</v>
      </c>
      <c r="G1220" s="3">
        <v>1</v>
      </c>
      <c r="H1220" s="3" t="s">
        <v>0</v>
      </c>
      <c r="I1220" s="3">
        <v>39174000</v>
      </c>
    </row>
    <row r="1221" spans="1:9" x14ac:dyDescent="0.2">
      <c r="A1221" s="1" t="s">
        <v>48</v>
      </c>
      <c r="B1221" s="3">
        <v>1018326</v>
      </c>
      <c r="C1221" s="1" t="s">
        <v>493</v>
      </c>
      <c r="D1221" s="99">
        <v>814.17</v>
      </c>
      <c r="E1221" s="100">
        <v>1025.8499999999999</v>
      </c>
      <c r="F1221" s="3" t="s">
        <v>586</v>
      </c>
      <c r="G1221" s="3">
        <v>3</v>
      </c>
      <c r="H1221" s="3" t="s">
        <v>0</v>
      </c>
      <c r="I1221" s="3">
        <v>39174000</v>
      </c>
    </row>
    <row r="1222" spans="1:9" x14ac:dyDescent="0.2">
      <c r="A1222" s="1" t="s">
        <v>48</v>
      </c>
      <c r="B1222" s="3">
        <v>1018327</v>
      </c>
      <c r="C1222" s="1" t="s">
        <v>494</v>
      </c>
      <c r="D1222" s="99">
        <v>888.2</v>
      </c>
      <c r="E1222" s="100">
        <v>1119.1300000000001</v>
      </c>
      <c r="F1222" s="3" t="s">
        <v>586</v>
      </c>
      <c r="G1222" s="3">
        <v>3</v>
      </c>
      <c r="H1222" s="3" t="s">
        <v>0</v>
      </c>
      <c r="I1222" s="3">
        <v>39174000</v>
      </c>
    </row>
    <row r="1223" spans="1:9" x14ac:dyDescent="0.2">
      <c r="A1223" s="1" t="s">
        <v>48</v>
      </c>
      <c r="B1223" s="3">
        <v>1084576</v>
      </c>
      <c r="C1223" s="1" t="s">
        <v>495</v>
      </c>
      <c r="D1223" s="99">
        <v>2167.7199999999998</v>
      </c>
      <c r="E1223" s="100">
        <v>2731.33</v>
      </c>
      <c r="F1223" s="3" t="s">
        <v>586</v>
      </c>
      <c r="G1223" s="3">
        <v>1</v>
      </c>
      <c r="H1223" s="3" t="s">
        <v>0</v>
      </c>
      <c r="I1223" s="3">
        <v>39174000</v>
      </c>
    </row>
    <row r="1224" spans="1:9" x14ac:dyDescent="0.2">
      <c r="A1224" s="1" t="s">
        <v>48</v>
      </c>
      <c r="B1224" s="3">
        <v>1084577</v>
      </c>
      <c r="C1224" s="1" t="s">
        <v>496</v>
      </c>
      <c r="D1224" s="99">
        <v>2959.55</v>
      </c>
      <c r="E1224" s="100">
        <v>3729.03</v>
      </c>
      <c r="F1224" s="3" t="s">
        <v>586</v>
      </c>
      <c r="G1224" s="3">
        <v>1</v>
      </c>
      <c r="H1224" s="3" t="s">
        <v>0</v>
      </c>
      <c r="I1224" s="3">
        <v>39174000</v>
      </c>
    </row>
    <row r="1225" spans="1:9" x14ac:dyDescent="0.2">
      <c r="A1225" s="1" t="s">
        <v>48</v>
      </c>
      <c r="B1225" s="3">
        <v>1084578</v>
      </c>
      <c r="C1225" s="1" t="s">
        <v>497</v>
      </c>
      <c r="D1225" s="99">
        <v>3751.3</v>
      </c>
      <c r="E1225" s="100">
        <v>4726.6400000000003</v>
      </c>
      <c r="F1225" s="3" t="s">
        <v>586</v>
      </c>
      <c r="G1225" s="3">
        <v>1</v>
      </c>
      <c r="H1225" s="3" t="s">
        <v>0</v>
      </c>
      <c r="I1225" s="3">
        <v>39174000</v>
      </c>
    </row>
    <row r="1226" spans="1:9" x14ac:dyDescent="0.2">
      <c r="A1226" s="1" t="s">
        <v>48</v>
      </c>
      <c r="B1226" s="3">
        <v>1018379</v>
      </c>
      <c r="C1226" s="1" t="s">
        <v>1267</v>
      </c>
      <c r="D1226" s="99">
        <v>26</v>
      </c>
      <c r="E1226" s="100">
        <v>32.76</v>
      </c>
      <c r="F1226" s="3" t="s">
        <v>586</v>
      </c>
      <c r="G1226" s="3">
        <v>1</v>
      </c>
      <c r="H1226" s="3" t="s">
        <v>0</v>
      </c>
      <c r="I1226" s="3">
        <v>40059100</v>
      </c>
    </row>
    <row r="1227" spans="1:9" x14ac:dyDescent="0.2">
      <c r="A1227" s="1" t="s">
        <v>48</v>
      </c>
      <c r="B1227" s="3">
        <v>1018380</v>
      </c>
      <c r="C1227" s="1" t="s">
        <v>1268</v>
      </c>
      <c r="D1227" s="99">
        <v>26</v>
      </c>
      <c r="E1227" s="100">
        <v>32.76</v>
      </c>
      <c r="F1227" s="3" t="s">
        <v>586</v>
      </c>
      <c r="G1227" s="3">
        <v>1</v>
      </c>
      <c r="H1227" s="3" t="s">
        <v>0</v>
      </c>
      <c r="I1227" s="3">
        <v>40059100</v>
      </c>
    </row>
    <row r="1228" spans="1:9" x14ac:dyDescent="0.2">
      <c r="A1228" s="1" t="s">
        <v>48</v>
      </c>
      <c r="B1228" s="3">
        <v>1084575</v>
      </c>
      <c r="C1228" s="1" t="s">
        <v>1269</v>
      </c>
      <c r="D1228" s="99">
        <v>26</v>
      </c>
      <c r="E1228" s="100">
        <v>32.76</v>
      </c>
      <c r="F1228" s="3" t="s">
        <v>586</v>
      </c>
      <c r="G1228" s="3">
        <v>1</v>
      </c>
      <c r="H1228" s="3">
        <v>15</v>
      </c>
      <c r="I1228" s="3">
        <v>39174000</v>
      </c>
    </row>
    <row r="1229" spans="1:9" x14ac:dyDescent="0.2">
      <c r="A1229" s="1" t="s">
        <v>48</v>
      </c>
      <c r="B1229" s="3">
        <v>1034312</v>
      </c>
      <c r="C1229" s="1" t="s">
        <v>1270</v>
      </c>
      <c r="D1229" s="99">
        <v>155.08000000000001</v>
      </c>
      <c r="E1229" s="100">
        <v>195.4</v>
      </c>
      <c r="F1229" s="3" t="s">
        <v>586</v>
      </c>
      <c r="G1229" s="3">
        <v>1</v>
      </c>
      <c r="H1229" s="3">
        <v>10</v>
      </c>
      <c r="I1229" s="3">
        <v>39174000</v>
      </c>
    </row>
    <row r="1230" spans="1:9" x14ac:dyDescent="0.2">
      <c r="A1230" s="1" t="s">
        <v>48</v>
      </c>
      <c r="B1230" s="3">
        <v>1018267</v>
      </c>
      <c r="C1230" s="1" t="s">
        <v>1271</v>
      </c>
      <c r="D1230" s="99">
        <v>41.94</v>
      </c>
      <c r="E1230" s="100">
        <v>52.84</v>
      </c>
      <c r="F1230" s="3" t="s">
        <v>586</v>
      </c>
      <c r="G1230" s="3">
        <v>1</v>
      </c>
      <c r="H1230" s="3" t="s">
        <v>0</v>
      </c>
      <c r="I1230" s="3">
        <v>39174000</v>
      </c>
    </row>
    <row r="1231" spans="1:9" x14ac:dyDescent="0.2">
      <c r="A1231" s="1" t="s">
        <v>48</v>
      </c>
      <c r="B1231" s="3">
        <v>1018269</v>
      </c>
      <c r="C1231" s="1" t="s">
        <v>498</v>
      </c>
      <c r="D1231" s="99">
        <v>41.94</v>
      </c>
      <c r="E1231" s="100">
        <v>52.84</v>
      </c>
      <c r="F1231" s="3" t="s">
        <v>586</v>
      </c>
      <c r="G1231" s="3">
        <v>1</v>
      </c>
      <c r="H1231" s="3" t="s">
        <v>0</v>
      </c>
      <c r="I1231" s="3">
        <v>39174000</v>
      </c>
    </row>
    <row r="1232" spans="1:9" x14ac:dyDescent="0.2">
      <c r="A1232" s="1" t="s">
        <v>48</v>
      </c>
      <c r="B1232" s="3">
        <v>1018268</v>
      </c>
      <c r="C1232" s="1" t="s">
        <v>499</v>
      </c>
      <c r="D1232" s="99">
        <v>79.569999999999993</v>
      </c>
      <c r="E1232" s="100">
        <v>100.26</v>
      </c>
      <c r="F1232" s="3" t="s">
        <v>586</v>
      </c>
      <c r="G1232" s="3">
        <v>1</v>
      </c>
      <c r="H1232" s="3" t="s">
        <v>0</v>
      </c>
      <c r="I1232" s="3">
        <v>39174000</v>
      </c>
    </row>
    <row r="1233" spans="1:9" x14ac:dyDescent="0.2">
      <c r="A1233" s="1" t="s">
        <v>48</v>
      </c>
      <c r="B1233" s="3">
        <v>1083871</v>
      </c>
      <c r="C1233" s="1" t="s">
        <v>500</v>
      </c>
      <c r="D1233" s="99">
        <v>112.98</v>
      </c>
      <c r="E1233" s="100">
        <v>142.35</v>
      </c>
      <c r="F1233" s="3" t="s">
        <v>586</v>
      </c>
      <c r="G1233" s="3">
        <v>1</v>
      </c>
      <c r="H1233" s="3">
        <v>16</v>
      </c>
      <c r="I1233" s="3">
        <v>39174000</v>
      </c>
    </row>
    <row r="1234" spans="1:9" x14ac:dyDescent="0.2">
      <c r="A1234" s="1" t="s">
        <v>48</v>
      </c>
      <c r="B1234" s="3">
        <v>1034202</v>
      </c>
      <c r="C1234" s="1" t="s">
        <v>501</v>
      </c>
      <c r="D1234" s="99">
        <v>61.72</v>
      </c>
      <c r="E1234" s="100">
        <v>77.77</v>
      </c>
      <c r="F1234" s="3" t="s">
        <v>586</v>
      </c>
      <c r="G1234" s="3">
        <v>1</v>
      </c>
      <c r="H1234" s="3">
        <v>40</v>
      </c>
      <c r="I1234" s="3">
        <v>40169300</v>
      </c>
    </row>
    <row r="1235" spans="1:9" x14ac:dyDescent="0.2">
      <c r="A1235" s="1" t="s">
        <v>48</v>
      </c>
      <c r="B1235" s="3">
        <v>1034203</v>
      </c>
      <c r="C1235" s="1" t="s">
        <v>502</v>
      </c>
      <c r="D1235" s="99">
        <v>74.75</v>
      </c>
      <c r="E1235" s="100">
        <v>94.19</v>
      </c>
      <c r="F1235" s="3" t="s">
        <v>586</v>
      </c>
      <c r="G1235" s="3">
        <v>1</v>
      </c>
      <c r="H1235" s="3">
        <v>30</v>
      </c>
      <c r="I1235" s="3">
        <v>40169300</v>
      </c>
    </row>
    <row r="1236" spans="1:9" x14ac:dyDescent="0.2">
      <c r="A1236" s="1" t="s">
        <v>48</v>
      </c>
      <c r="B1236" s="3">
        <v>1034204</v>
      </c>
      <c r="C1236" s="1" t="s">
        <v>503</v>
      </c>
      <c r="D1236" s="99">
        <v>89.48</v>
      </c>
      <c r="E1236" s="100">
        <v>112.74</v>
      </c>
      <c r="F1236" s="3" t="s">
        <v>586</v>
      </c>
      <c r="G1236" s="3">
        <v>1</v>
      </c>
      <c r="H1236" s="3">
        <v>20</v>
      </c>
      <c r="I1236" s="3">
        <v>40169300</v>
      </c>
    </row>
    <row r="1237" spans="1:9" x14ac:dyDescent="0.2">
      <c r="A1237" s="1" t="s">
        <v>48</v>
      </c>
      <c r="B1237" s="3">
        <v>1090415</v>
      </c>
      <c r="C1237" s="1" t="s">
        <v>504</v>
      </c>
      <c r="D1237" s="99">
        <v>97.89</v>
      </c>
      <c r="E1237" s="100">
        <v>123.34</v>
      </c>
      <c r="F1237" s="3" t="s">
        <v>586</v>
      </c>
      <c r="G1237" s="3">
        <v>1</v>
      </c>
      <c r="H1237" s="3" t="s">
        <v>0</v>
      </c>
      <c r="I1237" s="3">
        <v>40169300</v>
      </c>
    </row>
    <row r="1238" spans="1:9" x14ac:dyDescent="0.2">
      <c r="A1238" s="1" t="s">
        <v>48</v>
      </c>
      <c r="B1238" s="3">
        <v>1036012</v>
      </c>
      <c r="C1238" s="1" t="s">
        <v>1436</v>
      </c>
      <c r="D1238" s="99">
        <v>253.47</v>
      </c>
      <c r="E1238" s="100">
        <v>319.37</v>
      </c>
      <c r="F1238" s="3" t="s">
        <v>586</v>
      </c>
      <c r="G1238" s="3">
        <v>1</v>
      </c>
      <c r="H1238" s="3" t="s">
        <v>0</v>
      </c>
      <c r="I1238" s="3">
        <v>39174000</v>
      </c>
    </row>
    <row r="1239" spans="1:9" x14ac:dyDescent="0.2">
      <c r="A1239" s="1" t="s">
        <v>48</v>
      </c>
      <c r="B1239" s="3">
        <v>1036014</v>
      </c>
      <c r="C1239" s="1" t="s">
        <v>1437</v>
      </c>
      <c r="D1239" s="99">
        <v>348.79</v>
      </c>
      <c r="E1239" s="100">
        <v>439.48</v>
      </c>
      <c r="F1239" s="3" t="s">
        <v>586</v>
      </c>
      <c r="G1239" s="3">
        <v>1</v>
      </c>
      <c r="H1239" s="3" t="s">
        <v>0</v>
      </c>
      <c r="I1239" s="3">
        <v>39174000</v>
      </c>
    </row>
    <row r="1240" spans="1:9" x14ac:dyDescent="0.2">
      <c r="A1240" s="1" t="s">
        <v>48</v>
      </c>
      <c r="B1240" s="3">
        <v>1018378</v>
      </c>
      <c r="C1240" s="1" t="s">
        <v>1438</v>
      </c>
      <c r="D1240" s="99">
        <v>30.37</v>
      </c>
      <c r="E1240" s="100">
        <v>38.270000000000003</v>
      </c>
      <c r="F1240" s="3" t="s">
        <v>584</v>
      </c>
      <c r="G1240" s="3">
        <v>30</v>
      </c>
      <c r="H1240" s="3" t="s">
        <v>0</v>
      </c>
      <c r="I1240" s="3">
        <v>39219060</v>
      </c>
    </row>
    <row r="1241" spans="1:9" x14ac:dyDescent="0.2">
      <c r="A1241" s="1" t="s">
        <v>49</v>
      </c>
      <c r="B1241" s="3">
        <v>1044136</v>
      </c>
      <c r="C1241" s="1" t="s">
        <v>1272</v>
      </c>
      <c r="D1241" s="99">
        <v>14.92</v>
      </c>
      <c r="E1241" s="100">
        <v>18.8</v>
      </c>
      <c r="F1241" s="3" t="s">
        <v>584</v>
      </c>
      <c r="G1241" s="3">
        <v>1</v>
      </c>
      <c r="H1241" s="3" t="s">
        <v>0</v>
      </c>
      <c r="I1241" s="3">
        <v>85168020</v>
      </c>
    </row>
    <row r="1242" spans="1:9" x14ac:dyDescent="0.2">
      <c r="A1242" s="1" t="s">
        <v>55</v>
      </c>
      <c r="B1242" s="3">
        <v>1089499</v>
      </c>
      <c r="C1242" s="1" t="s">
        <v>1273</v>
      </c>
      <c r="D1242" s="99">
        <v>6553.11</v>
      </c>
      <c r="E1242" s="100">
        <v>8256.92</v>
      </c>
      <c r="F1242" s="3" t="s">
        <v>586</v>
      </c>
      <c r="G1242" s="3">
        <v>1</v>
      </c>
      <c r="H1242" s="3" t="s">
        <v>0</v>
      </c>
      <c r="I1242" s="3">
        <v>84191900</v>
      </c>
    </row>
    <row r="1243" spans="1:9" x14ac:dyDescent="0.2">
      <c r="A1243" s="1" t="s">
        <v>55</v>
      </c>
      <c r="B1243" s="3">
        <v>1089501</v>
      </c>
      <c r="C1243" s="1" t="s">
        <v>1274</v>
      </c>
      <c r="D1243" s="99">
        <v>3251.28</v>
      </c>
      <c r="E1243" s="100">
        <v>4096.6099999999997</v>
      </c>
      <c r="F1243" s="3" t="s">
        <v>586</v>
      </c>
      <c r="G1243" s="3">
        <v>1</v>
      </c>
      <c r="H1243" s="3" t="s">
        <v>0</v>
      </c>
      <c r="I1243" s="3">
        <v>84191900</v>
      </c>
    </row>
    <row r="1244" spans="1:9" x14ac:dyDescent="0.2">
      <c r="A1244" s="1" t="s">
        <v>55</v>
      </c>
      <c r="B1244" s="3">
        <v>1089502</v>
      </c>
      <c r="C1244" s="1" t="s">
        <v>1275</v>
      </c>
      <c r="D1244" s="99">
        <v>3540.66</v>
      </c>
      <c r="E1244" s="100">
        <v>4461.2299999999996</v>
      </c>
      <c r="F1244" s="3" t="s">
        <v>586</v>
      </c>
      <c r="G1244" s="3">
        <v>1</v>
      </c>
      <c r="H1244" s="3" t="s">
        <v>0</v>
      </c>
      <c r="I1244" s="3">
        <v>84191900</v>
      </c>
    </row>
    <row r="1245" spans="1:9" x14ac:dyDescent="0.2">
      <c r="A1245" s="1" t="s">
        <v>55</v>
      </c>
      <c r="B1245" s="3">
        <v>1089503</v>
      </c>
      <c r="C1245" s="1" t="s">
        <v>1484</v>
      </c>
      <c r="D1245" s="99">
        <v>1329.67</v>
      </c>
      <c r="E1245" s="100">
        <v>1675.38</v>
      </c>
      <c r="F1245" s="3" t="s">
        <v>586</v>
      </c>
      <c r="G1245" s="3">
        <v>1</v>
      </c>
      <c r="H1245" s="3" t="s">
        <v>0</v>
      </c>
      <c r="I1245" s="3">
        <v>84191900</v>
      </c>
    </row>
    <row r="1246" spans="1:9" x14ac:dyDescent="0.2">
      <c r="A1246" s="1" t="s">
        <v>655</v>
      </c>
      <c r="B1246" s="3">
        <v>1095664</v>
      </c>
      <c r="C1246" s="1" t="s">
        <v>1276</v>
      </c>
      <c r="D1246" s="99">
        <v>2595.7399999999998</v>
      </c>
      <c r="E1246" s="100">
        <v>3270.63</v>
      </c>
      <c r="F1246" s="3" t="s">
        <v>586</v>
      </c>
      <c r="G1246" s="3">
        <v>1</v>
      </c>
      <c r="H1246" s="3">
        <v>14</v>
      </c>
      <c r="I1246" s="3">
        <v>84818039</v>
      </c>
    </row>
    <row r="1247" spans="1:9" x14ac:dyDescent="0.2">
      <c r="A1247" s="1" t="s">
        <v>655</v>
      </c>
      <c r="B1247" s="3">
        <v>1095665</v>
      </c>
      <c r="C1247" s="1" t="s">
        <v>1277</v>
      </c>
      <c r="D1247" s="99">
        <v>2776.02</v>
      </c>
      <c r="E1247" s="100">
        <v>3497.79</v>
      </c>
      <c r="F1247" s="3" t="s">
        <v>586</v>
      </c>
      <c r="G1247" s="3">
        <v>1</v>
      </c>
      <c r="H1247" s="3" t="s">
        <v>0</v>
      </c>
      <c r="I1247" s="3">
        <v>84818039</v>
      </c>
    </row>
    <row r="1248" spans="1:9" x14ac:dyDescent="0.2">
      <c r="A1248" s="1" t="s">
        <v>655</v>
      </c>
      <c r="B1248" s="3">
        <v>1095666</v>
      </c>
      <c r="C1248" s="1" t="s">
        <v>1278</v>
      </c>
      <c r="D1248" s="99">
        <v>2669.23</v>
      </c>
      <c r="E1248" s="100">
        <v>3363.23</v>
      </c>
      <c r="F1248" s="3" t="s">
        <v>586</v>
      </c>
      <c r="G1248" s="3">
        <v>1</v>
      </c>
      <c r="H1248" s="3" t="s">
        <v>0</v>
      </c>
      <c r="I1248" s="3">
        <v>84818039</v>
      </c>
    </row>
    <row r="1249" spans="1:9" x14ac:dyDescent="0.2">
      <c r="A1249" s="1" t="s">
        <v>655</v>
      </c>
      <c r="B1249" s="3">
        <v>1095667</v>
      </c>
      <c r="C1249" s="1" t="s">
        <v>1279</v>
      </c>
      <c r="D1249" s="99">
        <v>2920.63</v>
      </c>
      <c r="E1249" s="100">
        <v>3679.99</v>
      </c>
      <c r="F1249" s="3" t="s">
        <v>586</v>
      </c>
      <c r="G1249" s="3">
        <v>1</v>
      </c>
      <c r="H1249" s="3" t="s">
        <v>0</v>
      </c>
      <c r="I1249" s="3">
        <v>84818039</v>
      </c>
    </row>
    <row r="1250" spans="1:9" x14ac:dyDescent="0.2">
      <c r="A1250" s="1" t="s">
        <v>655</v>
      </c>
      <c r="B1250" s="3">
        <v>1095672</v>
      </c>
      <c r="C1250" s="1" t="s">
        <v>1439</v>
      </c>
      <c r="D1250" s="99">
        <v>1023.68</v>
      </c>
      <c r="E1250" s="100">
        <v>1289.8399999999999</v>
      </c>
      <c r="F1250" s="3" t="s">
        <v>586</v>
      </c>
      <c r="G1250" s="3">
        <v>1</v>
      </c>
      <c r="H1250" s="3">
        <v>5</v>
      </c>
      <c r="I1250" s="3">
        <v>73269098</v>
      </c>
    </row>
    <row r="1251" spans="1:9" x14ac:dyDescent="0.2">
      <c r="A1251" s="1" t="s">
        <v>655</v>
      </c>
      <c r="B1251" s="3">
        <v>1095673</v>
      </c>
      <c r="C1251" s="1" t="s">
        <v>1440</v>
      </c>
      <c r="D1251" s="99">
        <v>1047.29</v>
      </c>
      <c r="E1251" s="100">
        <v>1319.59</v>
      </c>
      <c r="F1251" s="3" t="s">
        <v>586</v>
      </c>
      <c r="G1251" s="3">
        <v>1</v>
      </c>
      <c r="H1251" s="3">
        <v>5</v>
      </c>
      <c r="I1251" s="3">
        <v>73269098</v>
      </c>
    </row>
    <row r="1252" spans="1:9" x14ac:dyDescent="0.2">
      <c r="A1252" s="1" t="s">
        <v>655</v>
      </c>
      <c r="B1252" s="3">
        <v>1095674</v>
      </c>
      <c r="C1252" s="1" t="s">
        <v>1441</v>
      </c>
      <c r="D1252" s="99">
        <v>1073.83</v>
      </c>
      <c r="E1252" s="100">
        <v>1353.03</v>
      </c>
      <c r="F1252" s="3" t="s">
        <v>586</v>
      </c>
      <c r="G1252" s="3">
        <v>1</v>
      </c>
      <c r="H1252" s="3">
        <v>5</v>
      </c>
      <c r="I1252" s="3">
        <v>73269098</v>
      </c>
    </row>
    <row r="1253" spans="1:9" x14ac:dyDescent="0.2">
      <c r="A1253" s="1" t="s">
        <v>655</v>
      </c>
      <c r="B1253" s="3">
        <v>1095675</v>
      </c>
      <c r="C1253" s="1" t="s">
        <v>1442</v>
      </c>
      <c r="D1253" s="99">
        <v>1099.7</v>
      </c>
      <c r="E1253" s="100">
        <v>1385.62</v>
      </c>
      <c r="F1253" s="3" t="s">
        <v>586</v>
      </c>
      <c r="G1253" s="3">
        <v>1</v>
      </c>
      <c r="H1253" s="3">
        <v>5</v>
      </c>
      <c r="I1253" s="3">
        <v>73269098</v>
      </c>
    </row>
    <row r="1254" spans="1:9" x14ac:dyDescent="0.2">
      <c r="A1254" s="1" t="s">
        <v>655</v>
      </c>
      <c r="B1254" s="3">
        <v>1095676</v>
      </c>
      <c r="C1254" s="1" t="s">
        <v>1443</v>
      </c>
      <c r="D1254" s="99">
        <v>1127.04</v>
      </c>
      <c r="E1254" s="100">
        <v>1420.07</v>
      </c>
      <c r="F1254" s="3" t="s">
        <v>586</v>
      </c>
      <c r="G1254" s="3">
        <v>1</v>
      </c>
      <c r="H1254" s="3">
        <v>5</v>
      </c>
      <c r="I1254" s="3">
        <v>73269098</v>
      </c>
    </row>
    <row r="1255" spans="1:9" x14ac:dyDescent="0.2">
      <c r="A1255" s="1" t="s">
        <v>655</v>
      </c>
      <c r="B1255" s="3">
        <v>1095677</v>
      </c>
      <c r="C1255" s="1" t="s">
        <v>1444</v>
      </c>
      <c r="D1255" s="99">
        <v>1156.3</v>
      </c>
      <c r="E1255" s="100">
        <v>1456.94</v>
      </c>
      <c r="F1255" s="3" t="s">
        <v>586</v>
      </c>
      <c r="G1255" s="3">
        <v>1</v>
      </c>
      <c r="H1255" s="3">
        <v>5</v>
      </c>
      <c r="I1255" s="3">
        <v>73269098</v>
      </c>
    </row>
    <row r="1256" spans="1:9" x14ac:dyDescent="0.2">
      <c r="A1256" s="1" t="s">
        <v>655</v>
      </c>
      <c r="B1256" s="3">
        <v>1095678</v>
      </c>
      <c r="C1256" s="1" t="s">
        <v>1445</v>
      </c>
      <c r="D1256" s="99">
        <v>1183.48</v>
      </c>
      <c r="E1256" s="100">
        <v>1491.18</v>
      </c>
      <c r="F1256" s="3" t="s">
        <v>586</v>
      </c>
      <c r="G1256" s="3">
        <v>1</v>
      </c>
      <c r="H1256" s="3">
        <v>5</v>
      </c>
      <c r="I1256" s="3">
        <v>73269098</v>
      </c>
    </row>
    <row r="1257" spans="1:9" x14ac:dyDescent="0.2">
      <c r="A1257" s="1" t="s">
        <v>655</v>
      </c>
      <c r="B1257" s="3">
        <v>1095679</v>
      </c>
      <c r="C1257" s="1" t="s">
        <v>1446</v>
      </c>
      <c r="D1257" s="99">
        <v>1210.82</v>
      </c>
      <c r="E1257" s="100">
        <v>1525.63</v>
      </c>
      <c r="F1257" s="3" t="s">
        <v>586</v>
      </c>
      <c r="G1257" s="3">
        <v>1</v>
      </c>
      <c r="H1257" s="3">
        <v>5</v>
      </c>
      <c r="I1257" s="3">
        <v>73269098</v>
      </c>
    </row>
    <row r="1258" spans="1:9" x14ac:dyDescent="0.2">
      <c r="A1258" s="1" t="s">
        <v>655</v>
      </c>
      <c r="B1258" s="3">
        <v>1095680</v>
      </c>
      <c r="C1258" s="1" t="s">
        <v>1447</v>
      </c>
      <c r="D1258" s="99">
        <v>1236.69</v>
      </c>
      <c r="E1258" s="100">
        <v>1558.23</v>
      </c>
      <c r="F1258" s="3" t="s">
        <v>586</v>
      </c>
      <c r="G1258" s="3">
        <v>1</v>
      </c>
      <c r="H1258" s="3">
        <v>5</v>
      </c>
      <c r="I1258" s="3">
        <v>73269098</v>
      </c>
    </row>
    <row r="1259" spans="1:9" x14ac:dyDescent="0.2">
      <c r="A1259" s="1" t="s">
        <v>655</v>
      </c>
      <c r="B1259" s="3">
        <v>1095692</v>
      </c>
      <c r="C1259" s="1" t="s">
        <v>1448</v>
      </c>
      <c r="D1259" s="99">
        <v>761.46</v>
      </c>
      <c r="E1259" s="100">
        <v>959.44</v>
      </c>
      <c r="F1259" s="3" t="s">
        <v>586</v>
      </c>
      <c r="G1259" s="3">
        <v>1</v>
      </c>
      <c r="H1259" s="3" t="s">
        <v>0</v>
      </c>
      <c r="I1259" s="3">
        <v>73269098</v>
      </c>
    </row>
    <row r="1260" spans="1:9" x14ac:dyDescent="0.2">
      <c r="A1260" s="1" t="s">
        <v>655</v>
      </c>
      <c r="B1260" s="3">
        <v>1095693</v>
      </c>
      <c r="C1260" s="1" t="s">
        <v>1449</v>
      </c>
      <c r="D1260" s="99">
        <v>785.07</v>
      </c>
      <c r="E1260" s="100">
        <v>989.19</v>
      </c>
      <c r="F1260" s="3" t="s">
        <v>586</v>
      </c>
      <c r="G1260" s="3">
        <v>1</v>
      </c>
      <c r="H1260" s="3">
        <v>4</v>
      </c>
      <c r="I1260" s="3">
        <v>73269098</v>
      </c>
    </row>
    <row r="1261" spans="1:9" x14ac:dyDescent="0.2">
      <c r="A1261" s="1" t="s">
        <v>655</v>
      </c>
      <c r="B1261" s="3">
        <v>1095694</v>
      </c>
      <c r="C1261" s="1" t="s">
        <v>1450</v>
      </c>
      <c r="D1261" s="99">
        <v>811.61</v>
      </c>
      <c r="E1261" s="100">
        <v>1022.63</v>
      </c>
      <c r="F1261" s="3" t="s">
        <v>586</v>
      </c>
      <c r="G1261" s="3">
        <v>1</v>
      </c>
      <c r="H1261" s="3">
        <v>4</v>
      </c>
      <c r="I1261" s="3">
        <v>73269098</v>
      </c>
    </row>
    <row r="1262" spans="1:9" x14ac:dyDescent="0.2">
      <c r="A1262" s="1" t="s">
        <v>655</v>
      </c>
      <c r="B1262" s="3">
        <v>1095695</v>
      </c>
      <c r="C1262" s="1" t="s">
        <v>1451</v>
      </c>
      <c r="D1262" s="99">
        <v>837.48</v>
      </c>
      <c r="E1262" s="100">
        <v>1055.22</v>
      </c>
      <c r="F1262" s="3" t="s">
        <v>586</v>
      </c>
      <c r="G1262" s="3">
        <v>1</v>
      </c>
      <c r="H1262" s="3">
        <v>4</v>
      </c>
      <c r="I1262" s="3">
        <v>73269098</v>
      </c>
    </row>
    <row r="1263" spans="1:9" x14ac:dyDescent="0.2">
      <c r="A1263" s="1" t="s">
        <v>655</v>
      </c>
      <c r="B1263" s="3">
        <v>1095696</v>
      </c>
      <c r="C1263" s="1" t="s">
        <v>1452</v>
      </c>
      <c r="D1263" s="99">
        <v>864.82</v>
      </c>
      <c r="E1263" s="100">
        <v>1089.67</v>
      </c>
      <c r="F1263" s="3" t="s">
        <v>586</v>
      </c>
      <c r="G1263" s="3">
        <v>1</v>
      </c>
      <c r="H1263" s="3">
        <v>4</v>
      </c>
      <c r="I1263" s="3">
        <v>73269098</v>
      </c>
    </row>
    <row r="1264" spans="1:9" x14ac:dyDescent="0.2">
      <c r="A1264" s="1" t="s">
        <v>655</v>
      </c>
      <c r="B1264" s="3">
        <v>1095697</v>
      </c>
      <c r="C1264" s="1" t="s">
        <v>1453</v>
      </c>
      <c r="D1264" s="99">
        <v>894.08</v>
      </c>
      <c r="E1264" s="100">
        <v>1126.54</v>
      </c>
      <c r="F1264" s="3" t="s">
        <v>586</v>
      </c>
      <c r="G1264" s="3">
        <v>1</v>
      </c>
      <c r="H1264" s="3">
        <v>4</v>
      </c>
      <c r="I1264" s="3">
        <v>73269098</v>
      </c>
    </row>
    <row r="1265" spans="1:9" x14ac:dyDescent="0.2">
      <c r="A1265" s="1" t="s">
        <v>655</v>
      </c>
      <c r="B1265" s="3">
        <v>1095698</v>
      </c>
      <c r="C1265" s="1" t="s">
        <v>1454</v>
      </c>
      <c r="D1265" s="99">
        <v>921.27</v>
      </c>
      <c r="E1265" s="100">
        <v>1160.8</v>
      </c>
      <c r="F1265" s="3" t="s">
        <v>586</v>
      </c>
      <c r="G1265" s="3">
        <v>1</v>
      </c>
      <c r="H1265" s="3">
        <v>4</v>
      </c>
      <c r="I1265" s="3">
        <v>73269098</v>
      </c>
    </row>
    <row r="1266" spans="1:9" x14ac:dyDescent="0.2">
      <c r="A1266" s="1" t="s">
        <v>655</v>
      </c>
      <c r="B1266" s="3">
        <v>1095699</v>
      </c>
      <c r="C1266" s="1" t="s">
        <v>1455</v>
      </c>
      <c r="D1266" s="99">
        <v>948.6</v>
      </c>
      <c r="E1266" s="100">
        <v>1195.24</v>
      </c>
      <c r="F1266" s="3" t="s">
        <v>586</v>
      </c>
      <c r="G1266" s="3">
        <v>1</v>
      </c>
      <c r="H1266" s="3">
        <v>4</v>
      </c>
      <c r="I1266" s="3">
        <v>73269098</v>
      </c>
    </row>
    <row r="1267" spans="1:9" x14ac:dyDescent="0.2">
      <c r="A1267" s="1" t="s">
        <v>655</v>
      </c>
      <c r="B1267" s="3">
        <v>1095705</v>
      </c>
      <c r="C1267" s="1" t="s">
        <v>1280</v>
      </c>
      <c r="D1267" s="99">
        <v>109.54</v>
      </c>
      <c r="E1267" s="100">
        <v>138.02000000000001</v>
      </c>
      <c r="F1267" s="3" t="s">
        <v>586</v>
      </c>
      <c r="G1267" s="3">
        <v>1</v>
      </c>
      <c r="H1267" s="3">
        <v>60</v>
      </c>
      <c r="I1267" s="3">
        <v>73269098</v>
      </c>
    </row>
    <row r="1268" spans="1:9" x14ac:dyDescent="0.2">
      <c r="A1268" s="1" t="s">
        <v>655</v>
      </c>
      <c r="B1268" s="3">
        <v>1095706</v>
      </c>
      <c r="C1268" s="1" t="s">
        <v>1281</v>
      </c>
      <c r="D1268" s="99">
        <v>389.18</v>
      </c>
      <c r="E1268" s="100">
        <v>490.37</v>
      </c>
      <c r="F1268" s="3" t="s">
        <v>586</v>
      </c>
      <c r="G1268" s="3">
        <v>1</v>
      </c>
      <c r="H1268" s="3">
        <v>60</v>
      </c>
      <c r="I1268" s="3">
        <v>73269098</v>
      </c>
    </row>
    <row r="1269" spans="1:9" x14ac:dyDescent="0.2">
      <c r="A1269" s="1" t="s">
        <v>655</v>
      </c>
      <c r="B1269" s="3">
        <v>1095707</v>
      </c>
      <c r="C1269" s="1" t="s">
        <v>1282</v>
      </c>
      <c r="D1269" s="99">
        <v>69.12</v>
      </c>
      <c r="E1269" s="100">
        <v>87.09</v>
      </c>
      <c r="F1269" s="3" t="s">
        <v>586</v>
      </c>
      <c r="G1269" s="3">
        <v>1</v>
      </c>
      <c r="H1269" s="3" t="s">
        <v>0</v>
      </c>
      <c r="I1269" s="3">
        <v>73269098</v>
      </c>
    </row>
    <row r="1270" spans="1:9" x14ac:dyDescent="0.2">
      <c r="A1270" s="1" t="s">
        <v>655</v>
      </c>
      <c r="B1270" s="3">
        <v>1095708</v>
      </c>
      <c r="C1270" s="1" t="s">
        <v>1283</v>
      </c>
      <c r="D1270" s="99">
        <v>182.39</v>
      </c>
      <c r="E1270" s="100">
        <v>229.81</v>
      </c>
      <c r="F1270" s="3" t="s">
        <v>586</v>
      </c>
      <c r="G1270" s="3">
        <v>1</v>
      </c>
      <c r="H1270" s="3">
        <v>60</v>
      </c>
      <c r="I1270" s="3">
        <v>73269098</v>
      </c>
    </row>
    <row r="1271" spans="1:9" x14ac:dyDescent="0.2">
      <c r="A1271" s="1" t="s">
        <v>56</v>
      </c>
      <c r="B1271" s="3">
        <v>1089527</v>
      </c>
      <c r="C1271" s="1" t="s">
        <v>1284</v>
      </c>
      <c r="D1271" s="99">
        <v>2882.53</v>
      </c>
      <c r="E1271" s="100">
        <v>3631.99</v>
      </c>
      <c r="F1271" s="3" t="s">
        <v>586</v>
      </c>
      <c r="G1271" s="3">
        <v>1</v>
      </c>
      <c r="H1271" s="3" t="s">
        <v>0</v>
      </c>
      <c r="I1271" s="3">
        <v>84191900</v>
      </c>
    </row>
    <row r="1272" spans="1:9" x14ac:dyDescent="0.2">
      <c r="A1272" s="1" t="s">
        <v>56</v>
      </c>
      <c r="B1272" s="3">
        <v>1089528</v>
      </c>
      <c r="C1272" s="1" t="s">
        <v>1285</v>
      </c>
      <c r="D1272" s="99">
        <v>5244.1</v>
      </c>
      <c r="E1272" s="100">
        <v>6607.57</v>
      </c>
      <c r="F1272" s="3" t="s">
        <v>586</v>
      </c>
      <c r="G1272" s="3">
        <v>1</v>
      </c>
      <c r="H1272" s="3" t="s">
        <v>0</v>
      </c>
      <c r="I1272" s="3">
        <v>84191900</v>
      </c>
    </row>
    <row r="1273" spans="1:9" x14ac:dyDescent="0.2">
      <c r="A1273" s="1" t="s">
        <v>56</v>
      </c>
      <c r="B1273" s="3">
        <v>1089529</v>
      </c>
      <c r="C1273" s="1" t="s">
        <v>1286</v>
      </c>
      <c r="D1273" s="99">
        <v>7714.29</v>
      </c>
      <c r="E1273" s="100">
        <v>9720.01</v>
      </c>
      <c r="F1273" s="3" t="s">
        <v>586</v>
      </c>
      <c r="G1273" s="3">
        <v>1</v>
      </c>
      <c r="H1273" s="3" t="s">
        <v>0</v>
      </c>
      <c r="I1273" s="3">
        <v>84191900</v>
      </c>
    </row>
    <row r="1274" spans="1:9" x14ac:dyDescent="0.2">
      <c r="A1274" s="1" t="s">
        <v>56</v>
      </c>
      <c r="B1274" s="3">
        <v>1089530</v>
      </c>
      <c r="C1274" s="1" t="s">
        <v>1287</v>
      </c>
      <c r="D1274" s="99">
        <v>9559.23</v>
      </c>
      <c r="E1274" s="100">
        <v>12044.63</v>
      </c>
      <c r="F1274" s="3" t="s">
        <v>586</v>
      </c>
      <c r="G1274" s="3">
        <v>1</v>
      </c>
      <c r="H1274" s="3" t="s">
        <v>0</v>
      </c>
      <c r="I1274" s="3">
        <v>84191900</v>
      </c>
    </row>
    <row r="1275" spans="1:9" x14ac:dyDescent="0.2">
      <c r="A1275" s="1" t="s">
        <v>56</v>
      </c>
      <c r="B1275" s="3">
        <v>1089531</v>
      </c>
      <c r="C1275" s="1" t="s">
        <v>1288</v>
      </c>
      <c r="D1275" s="99">
        <v>10046.41</v>
      </c>
      <c r="E1275" s="100">
        <v>12658.48</v>
      </c>
      <c r="F1275" s="3" t="s">
        <v>586</v>
      </c>
      <c r="G1275" s="3">
        <v>1</v>
      </c>
      <c r="H1275" s="3" t="s">
        <v>0</v>
      </c>
      <c r="I1275" s="3">
        <v>84191900</v>
      </c>
    </row>
    <row r="1276" spans="1:9" x14ac:dyDescent="0.2">
      <c r="A1276" s="1" t="s">
        <v>588</v>
      </c>
      <c r="B1276" s="3">
        <v>1035807</v>
      </c>
      <c r="C1276" s="1" t="s">
        <v>1289</v>
      </c>
      <c r="D1276" s="99">
        <v>134.80000000000001</v>
      </c>
      <c r="E1276" s="100">
        <v>169.85</v>
      </c>
      <c r="F1276" s="3" t="s">
        <v>586</v>
      </c>
      <c r="G1276" s="3">
        <v>1</v>
      </c>
      <c r="H1276" s="3">
        <v>4</v>
      </c>
      <c r="I1276" s="3">
        <v>73269098</v>
      </c>
    </row>
    <row r="1277" spans="1:9" x14ac:dyDescent="0.2">
      <c r="A1277" s="1" t="s">
        <v>588</v>
      </c>
      <c r="B1277" s="3">
        <v>1046407</v>
      </c>
      <c r="C1277" s="1" t="s">
        <v>506</v>
      </c>
      <c r="D1277" s="99">
        <v>15.91</v>
      </c>
      <c r="E1277" s="100">
        <v>20.05</v>
      </c>
      <c r="F1277" s="3" t="s">
        <v>586</v>
      </c>
      <c r="G1277" s="3">
        <v>1</v>
      </c>
      <c r="H1277" s="3">
        <v>25</v>
      </c>
      <c r="I1277" s="3">
        <v>82032000</v>
      </c>
    </row>
    <row r="1278" spans="1:9" x14ac:dyDescent="0.2">
      <c r="A1278" s="1" t="s">
        <v>588</v>
      </c>
      <c r="B1278" s="3">
        <v>1046408</v>
      </c>
      <c r="C1278" s="1" t="s">
        <v>507</v>
      </c>
      <c r="D1278" s="99">
        <v>15.91</v>
      </c>
      <c r="E1278" s="100">
        <v>20.05</v>
      </c>
      <c r="F1278" s="3" t="s">
        <v>586</v>
      </c>
      <c r="G1278" s="3">
        <v>1</v>
      </c>
      <c r="H1278" s="3">
        <v>25</v>
      </c>
      <c r="I1278" s="3">
        <v>82032000</v>
      </c>
    </row>
    <row r="1279" spans="1:9" x14ac:dyDescent="0.2">
      <c r="A1279" s="1" t="s">
        <v>588</v>
      </c>
      <c r="B1279" s="3">
        <v>1089674</v>
      </c>
      <c r="C1279" s="1" t="s">
        <v>508</v>
      </c>
      <c r="D1279" s="99">
        <v>41.18</v>
      </c>
      <c r="E1279" s="100">
        <v>51.89</v>
      </c>
      <c r="F1279" s="3" t="s">
        <v>586</v>
      </c>
      <c r="G1279" s="3">
        <v>1</v>
      </c>
      <c r="H1279" s="3">
        <v>36</v>
      </c>
      <c r="I1279" s="3">
        <v>82034000</v>
      </c>
    </row>
    <row r="1280" spans="1:9" x14ac:dyDescent="0.2">
      <c r="A1280" s="1" t="s">
        <v>588</v>
      </c>
      <c r="B1280" s="3">
        <v>1089776</v>
      </c>
      <c r="C1280" s="1" t="s">
        <v>1290</v>
      </c>
      <c r="D1280" s="99">
        <v>7.49</v>
      </c>
      <c r="E1280" s="100">
        <v>9.44</v>
      </c>
      <c r="F1280" s="3" t="s">
        <v>586</v>
      </c>
      <c r="G1280" s="3">
        <v>1</v>
      </c>
      <c r="H1280" s="3" t="s">
        <v>0</v>
      </c>
      <c r="I1280" s="3">
        <v>82089000</v>
      </c>
    </row>
    <row r="1281" spans="1:9" x14ac:dyDescent="0.2">
      <c r="A1281" s="1" t="s">
        <v>588</v>
      </c>
      <c r="B1281" s="3">
        <v>1089677</v>
      </c>
      <c r="C1281" s="1" t="s">
        <v>509</v>
      </c>
      <c r="D1281" s="99">
        <v>31.79</v>
      </c>
      <c r="E1281" s="100">
        <v>40.06</v>
      </c>
      <c r="F1281" s="3" t="s">
        <v>586</v>
      </c>
      <c r="G1281" s="3">
        <v>1</v>
      </c>
      <c r="H1281" s="3">
        <v>12</v>
      </c>
      <c r="I1281" s="3">
        <v>82034000</v>
      </c>
    </row>
    <row r="1282" spans="1:9" x14ac:dyDescent="0.2">
      <c r="A1282" s="1" t="s">
        <v>588</v>
      </c>
      <c r="B1282" s="3">
        <v>1089779</v>
      </c>
      <c r="C1282" s="1" t="s">
        <v>1291</v>
      </c>
      <c r="D1282" s="99">
        <v>13.53</v>
      </c>
      <c r="E1282" s="100">
        <v>17.05</v>
      </c>
      <c r="F1282" s="3" t="s">
        <v>586</v>
      </c>
      <c r="G1282" s="3">
        <v>1</v>
      </c>
      <c r="H1282" s="3">
        <v>50</v>
      </c>
      <c r="I1282" s="3">
        <v>82089000</v>
      </c>
    </row>
    <row r="1283" spans="1:9" x14ac:dyDescent="0.2">
      <c r="A1283" s="1" t="s">
        <v>588</v>
      </c>
      <c r="B1283" s="3">
        <v>1089675</v>
      </c>
      <c r="C1283" s="1" t="s">
        <v>510</v>
      </c>
      <c r="D1283" s="99">
        <v>33.799999999999997</v>
      </c>
      <c r="E1283" s="100">
        <v>42.59</v>
      </c>
      <c r="F1283" s="3" t="s">
        <v>586</v>
      </c>
      <c r="G1283" s="3">
        <v>1</v>
      </c>
      <c r="H1283" s="3">
        <v>12</v>
      </c>
      <c r="I1283" s="3">
        <v>82034000</v>
      </c>
    </row>
    <row r="1284" spans="1:9" x14ac:dyDescent="0.2">
      <c r="A1284" s="1" t="s">
        <v>588</v>
      </c>
      <c r="B1284" s="3">
        <v>1089777</v>
      </c>
      <c r="C1284" s="1" t="s">
        <v>1292</v>
      </c>
      <c r="D1284" s="99">
        <v>5.1100000000000003</v>
      </c>
      <c r="E1284" s="100">
        <v>6.44</v>
      </c>
      <c r="F1284" s="3" t="s">
        <v>586</v>
      </c>
      <c r="G1284" s="3">
        <v>1</v>
      </c>
      <c r="H1284" s="3">
        <v>50</v>
      </c>
      <c r="I1284" s="3">
        <v>82089000</v>
      </c>
    </row>
    <row r="1285" spans="1:9" x14ac:dyDescent="0.2">
      <c r="A1285" s="1" t="s">
        <v>588</v>
      </c>
      <c r="B1285" s="3">
        <v>1089676</v>
      </c>
      <c r="C1285" s="1" t="s">
        <v>511</v>
      </c>
      <c r="D1285" s="99">
        <v>65.33</v>
      </c>
      <c r="E1285" s="100">
        <v>82.32</v>
      </c>
      <c r="F1285" s="3" t="s">
        <v>586</v>
      </c>
      <c r="G1285" s="3">
        <v>1</v>
      </c>
      <c r="H1285" s="3">
        <v>8</v>
      </c>
      <c r="I1285" s="3">
        <v>82034000</v>
      </c>
    </row>
    <row r="1286" spans="1:9" x14ac:dyDescent="0.2">
      <c r="A1286" s="1" t="s">
        <v>588</v>
      </c>
      <c r="B1286" s="3">
        <v>1089778</v>
      </c>
      <c r="C1286" s="1" t="s">
        <v>1293</v>
      </c>
      <c r="D1286" s="99">
        <v>7.24</v>
      </c>
      <c r="E1286" s="100">
        <v>9.1199999999999992</v>
      </c>
      <c r="F1286" s="3" t="s">
        <v>586</v>
      </c>
      <c r="G1286" s="3">
        <v>1</v>
      </c>
      <c r="H1286" s="3">
        <v>50</v>
      </c>
      <c r="I1286" s="3">
        <v>82089000</v>
      </c>
    </row>
    <row r="1287" spans="1:9" x14ac:dyDescent="0.2">
      <c r="A1287" s="1" t="s">
        <v>588</v>
      </c>
      <c r="B1287" s="3">
        <v>1014334</v>
      </c>
      <c r="C1287" s="1" t="s">
        <v>505</v>
      </c>
      <c r="D1287" s="99">
        <v>399.39</v>
      </c>
      <c r="E1287" s="100">
        <v>503.23</v>
      </c>
      <c r="F1287" s="3" t="s">
        <v>586</v>
      </c>
      <c r="G1287" s="3">
        <v>1</v>
      </c>
      <c r="H1287" s="3">
        <v>32</v>
      </c>
      <c r="I1287" s="3">
        <v>82055980</v>
      </c>
    </row>
    <row r="1288" spans="1:9" x14ac:dyDescent="0.2">
      <c r="A1288" s="1" t="s">
        <v>588</v>
      </c>
      <c r="B1288" s="3">
        <v>1014320</v>
      </c>
      <c r="C1288" s="1" t="s">
        <v>1294</v>
      </c>
      <c r="D1288" s="99">
        <v>17.760000000000002</v>
      </c>
      <c r="E1288" s="100">
        <v>22.38</v>
      </c>
      <c r="F1288" s="3" t="s">
        <v>586</v>
      </c>
      <c r="G1288" s="3">
        <v>1</v>
      </c>
      <c r="H1288" s="3" t="s">
        <v>0</v>
      </c>
      <c r="I1288" s="3">
        <v>82089000</v>
      </c>
    </row>
    <row r="1289" spans="1:9" x14ac:dyDescent="0.2">
      <c r="A1289" s="1" t="s">
        <v>588</v>
      </c>
      <c r="B1289" s="3">
        <v>1006638</v>
      </c>
      <c r="C1289" s="1" t="s">
        <v>512</v>
      </c>
      <c r="D1289" s="99">
        <v>28.71</v>
      </c>
      <c r="E1289" s="100">
        <v>36.17</v>
      </c>
      <c r="F1289" s="3" t="s">
        <v>586</v>
      </c>
      <c r="G1289" s="3">
        <v>1</v>
      </c>
      <c r="H1289" s="3" t="s">
        <v>0</v>
      </c>
      <c r="I1289" s="3">
        <v>82055980</v>
      </c>
    </row>
    <row r="1290" spans="1:9" x14ac:dyDescent="0.2">
      <c r="A1290" s="1" t="s">
        <v>588</v>
      </c>
      <c r="B1290" s="3">
        <v>1015808</v>
      </c>
      <c r="C1290" s="1" t="s">
        <v>513</v>
      </c>
      <c r="D1290" s="99">
        <v>32.46</v>
      </c>
      <c r="E1290" s="100">
        <v>40.9</v>
      </c>
      <c r="F1290" s="3" t="s">
        <v>586</v>
      </c>
      <c r="G1290" s="3">
        <v>1</v>
      </c>
      <c r="H1290" s="3" t="s">
        <v>0</v>
      </c>
      <c r="I1290" s="3">
        <v>82055980</v>
      </c>
    </row>
    <row r="1291" spans="1:9" x14ac:dyDescent="0.2">
      <c r="A1291" s="1" t="s">
        <v>588</v>
      </c>
      <c r="B1291" s="3">
        <v>1014339</v>
      </c>
      <c r="C1291" s="1" t="s">
        <v>514</v>
      </c>
      <c r="D1291" s="99">
        <v>41.18</v>
      </c>
      <c r="E1291" s="100">
        <v>51.89</v>
      </c>
      <c r="F1291" s="3" t="s">
        <v>586</v>
      </c>
      <c r="G1291" s="3">
        <v>1</v>
      </c>
      <c r="H1291" s="3" t="s">
        <v>0</v>
      </c>
      <c r="I1291" s="3">
        <v>82055980</v>
      </c>
    </row>
    <row r="1292" spans="1:9" x14ac:dyDescent="0.2">
      <c r="A1292" s="1" t="s">
        <v>588</v>
      </c>
      <c r="B1292" s="3">
        <v>1014344</v>
      </c>
      <c r="C1292" s="1" t="s">
        <v>515</v>
      </c>
      <c r="D1292" s="99">
        <v>52.42</v>
      </c>
      <c r="E1292" s="100">
        <v>66.05</v>
      </c>
      <c r="F1292" s="3" t="s">
        <v>586</v>
      </c>
      <c r="G1292" s="3">
        <v>1</v>
      </c>
      <c r="H1292" s="3" t="s">
        <v>0</v>
      </c>
      <c r="I1292" s="3">
        <v>82055980</v>
      </c>
    </row>
    <row r="1293" spans="1:9" x14ac:dyDescent="0.2">
      <c r="A1293" s="1" t="s">
        <v>588</v>
      </c>
      <c r="B1293" s="3">
        <v>1013729</v>
      </c>
      <c r="C1293" s="1" t="s">
        <v>516</v>
      </c>
      <c r="D1293" s="99">
        <v>3.12</v>
      </c>
      <c r="E1293" s="100">
        <v>3.93</v>
      </c>
      <c r="F1293" s="3" t="s">
        <v>586</v>
      </c>
      <c r="G1293" s="3">
        <v>1</v>
      </c>
      <c r="H1293" s="3" t="s">
        <v>0</v>
      </c>
      <c r="I1293" s="3">
        <v>73202089</v>
      </c>
    </row>
    <row r="1294" spans="1:9" x14ac:dyDescent="0.2">
      <c r="A1294" s="1" t="s">
        <v>588</v>
      </c>
      <c r="B1294" s="3">
        <v>1013734</v>
      </c>
      <c r="C1294" s="1" t="s">
        <v>517</v>
      </c>
      <c r="D1294" s="99">
        <v>5</v>
      </c>
      <c r="E1294" s="100">
        <v>6.3</v>
      </c>
      <c r="F1294" s="3" t="s">
        <v>586</v>
      </c>
      <c r="G1294" s="3">
        <v>1</v>
      </c>
      <c r="H1294" s="3" t="s">
        <v>0</v>
      </c>
      <c r="I1294" s="3">
        <v>73202089</v>
      </c>
    </row>
    <row r="1295" spans="1:9" x14ac:dyDescent="0.2">
      <c r="A1295" s="1" t="s">
        <v>588</v>
      </c>
      <c r="B1295" s="3">
        <v>1013737</v>
      </c>
      <c r="C1295" s="1" t="s">
        <v>518</v>
      </c>
      <c r="D1295" s="99">
        <v>5</v>
      </c>
      <c r="E1295" s="100">
        <v>6.3</v>
      </c>
      <c r="F1295" s="3" t="s">
        <v>586</v>
      </c>
      <c r="G1295" s="3">
        <v>1</v>
      </c>
      <c r="H1295" s="3">
        <v>50</v>
      </c>
      <c r="I1295" s="3">
        <v>73202089</v>
      </c>
    </row>
    <row r="1296" spans="1:9" x14ac:dyDescent="0.2">
      <c r="A1296" s="1" t="s">
        <v>588</v>
      </c>
      <c r="B1296" s="3">
        <v>1013739</v>
      </c>
      <c r="C1296" s="1" t="s">
        <v>519</v>
      </c>
      <c r="D1296" s="99">
        <v>7.49</v>
      </c>
      <c r="E1296" s="100">
        <v>9.44</v>
      </c>
      <c r="F1296" s="3" t="s">
        <v>586</v>
      </c>
      <c r="G1296" s="3">
        <v>1</v>
      </c>
      <c r="H1296" s="3">
        <v>40</v>
      </c>
      <c r="I1296" s="3">
        <v>73202089</v>
      </c>
    </row>
    <row r="1297" spans="1:9" x14ac:dyDescent="0.2">
      <c r="A1297" s="1" t="s">
        <v>588</v>
      </c>
      <c r="B1297" s="3">
        <v>1006639</v>
      </c>
      <c r="C1297" s="1" t="s">
        <v>520</v>
      </c>
      <c r="D1297" s="99">
        <v>6.24</v>
      </c>
      <c r="E1297" s="100">
        <v>7.86</v>
      </c>
      <c r="F1297" s="3" t="s">
        <v>586</v>
      </c>
      <c r="G1297" s="3">
        <v>1</v>
      </c>
      <c r="H1297" s="3" t="s">
        <v>0</v>
      </c>
      <c r="I1297" s="3">
        <v>73202089</v>
      </c>
    </row>
    <row r="1298" spans="1:9" x14ac:dyDescent="0.2">
      <c r="A1298" s="1" t="s">
        <v>588</v>
      </c>
      <c r="B1298" s="3">
        <v>1006640</v>
      </c>
      <c r="C1298" s="1" t="s">
        <v>521</v>
      </c>
      <c r="D1298" s="99">
        <v>6.24</v>
      </c>
      <c r="E1298" s="100">
        <v>7.86</v>
      </c>
      <c r="F1298" s="3" t="s">
        <v>586</v>
      </c>
      <c r="G1298" s="3">
        <v>1</v>
      </c>
      <c r="H1298" s="3" t="s">
        <v>0</v>
      </c>
      <c r="I1298" s="3">
        <v>73202089</v>
      </c>
    </row>
    <row r="1299" spans="1:9" x14ac:dyDescent="0.2">
      <c r="A1299" s="1" t="s">
        <v>588</v>
      </c>
      <c r="B1299" s="3">
        <v>1013792</v>
      </c>
      <c r="C1299" s="1" t="s">
        <v>522</v>
      </c>
      <c r="D1299" s="99">
        <v>6.24</v>
      </c>
      <c r="E1299" s="100">
        <v>7.86</v>
      </c>
      <c r="F1299" s="3" t="s">
        <v>586</v>
      </c>
      <c r="G1299" s="3">
        <v>1</v>
      </c>
      <c r="H1299" s="3">
        <v>45</v>
      </c>
      <c r="I1299" s="3">
        <v>73202089</v>
      </c>
    </row>
    <row r="1300" spans="1:9" x14ac:dyDescent="0.2">
      <c r="A1300" s="1" t="s">
        <v>588</v>
      </c>
      <c r="B1300" s="3">
        <v>1013794</v>
      </c>
      <c r="C1300" s="1" t="s">
        <v>523</v>
      </c>
      <c r="D1300" s="99">
        <v>6.24</v>
      </c>
      <c r="E1300" s="100">
        <v>7.86</v>
      </c>
      <c r="F1300" s="3" t="s">
        <v>586</v>
      </c>
      <c r="G1300" s="3">
        <v>1</v>
      </c>
      <c r="H1300" s="3">
        <v>45</v>
      </c>
      <c r="I1300" s="3">
        <v>73202089</v>
      </c>
    </row>
    <row r="1301" spans="1:9" x14ac:dyDescent="0.2">
      <c r="A1301" s="1" t="s">
        <v>588</v>
      </c>
      <c r="B1301" s="3">
        <v>1071925</v>
      </c>
      <c r="C1301" s="1" t="s">
        <v>524</v>
      </c>
      <c r="D1301" s="99">
        <v>362.22</v>
      </c>
      <c r="E1301" s="100">
        <v>456.4</v>
      </c>
      <c r="F1301" s="3" t="s">
        <v>586</v>
      </c>
      <c r="G1301" s="3">
        <v>1</v>
      </c>
      <c r="H1301" s="3" t="s">
        <v>0</v>
      </c>
      <c r="I1301" s="3">
        <v>82055980</v>
      </c>
    </row>
    <row r="1302" spans="1:9" x14ac:dyDescent="0.2">
      <c r="A1302" s="1" t="s">
        <v>588</v>
      </c>
      <c r="B1302" s="3">
        <v>1015764</v>
      </c>
      <c r="C1302" s="1" t="s">
        <v>530</v>
      </c>
      <c r="D1302" s="99">
        <v>224.65</v>
      </c>
      <c r="E1302" s="100">
        <v>283.06</v>
      </c>
      <c r="F1302" s="3" t="s">
        <v>586</v>
      </c>
      <c r="G1302" s="3">
        <v>1</v>
      </c>
      <c r="H1302" s="3" t="s">
        <v>0</v>
      </c>
      <c r="I1302" s="3">
        <v>82032000</v>
      </c>
    </row>
    <row r="1303" spans="1:9" x14ac:dyDescent="0.2">
      <c r="A1303" s="1" t="s">
        <v>588</v>
      </c>
      <c r="B1303" s="3">
        <v>1015776</v>
      </c>
      <c r="C1303" s="1" t="s">
        <v>531</v>
      </c>
      <c r="D1303" s="99">
        <v>6.24</v>
      </c>
      <c r="E1303" s="100">
        <v>7.86</v>
      </c>
      <c r="F1303" s="3" t="s">
        <v>586</v>
      </c>
      <c r="G1303" s="3">
        <v>1</v>
      </c>
      <c r="H1303" s="3" t="s">
        <v>0</v>
      </c>
      <c r="I1303" s="3">
        <v>82073010</v>
      </c>
    </row>
    <row r="1304" spans="1:9" x14ac:dyDescent="0.2">
      <c r="A1304" s="1" t="s">
        <v>588</v>
      </c>
      <c r="B1304" s="3">
        <v>1015777</v>
      </c>
      <c r="C1304" s="1" t="s">
        <v>532</v>
      </c>
      <c r="D1304" s="99">
        <v>29.96</v>
      </c>
      <c r="E1304" s="100">
        <v>37.75</v>
      </c>
      <c r="F1304" s="3" t="s">
        <v>586</v>
      </c>
      <c r="G1304" s="3">
        <v>1</v>
      </c>
      <c r="H1304" s="3">
        <v>50</v>
      </c>
      <c r="I1304" s="3">
        <v>82073010</v>
      </c>
    </row>
    <row r="1305" spans="1:9" x14ac:dyDescent="0.2">
      <c r="A1305" s="1" t="s">
        <v>588</v>
      </c>
      <c r="B1305" s="3">
        <v>1015780</v>
      </c>
      <c r="C1305" s="1" t="s">
        <v>533</v>
      </c>
      <c r="D1305" s="99">
        <v>29.96</v>
      </c>
      <c r="E1305" s="100">
        <v>37.75</v>
      </c>
      <c r="F1305" s="3" t="s">
        <v>586</v>
      </c>
      <c r="G1305" s="3">
        <v>1</v>
      </c>
      <c r="H1305" s="3">
        <v>50</v>
      </c>
      <c r="I1305" s="3">
        <v>82073010</v>
      </c>
    </row>
    <row r="1306" spans="1:9" x14ac:dyDescent="0.2">
      <c r="A1306" s="1" t="s">
        <v>588</v>
      </c>
      <c r="B1306" s="3">
        <v>1007082</v>
      </c>
      <c r="C1306" s="1" t="s">
        <v>1295</v>
      </c>
      <c r="D1306" s="99">
        <v>886.16</v>
      </c>
      <c r="E1306" s="100">
        <v>1116.56</v>
      </c>
      <c r="F1306" s="3" t="s">
        <v>586</v>
      </c>
      <c r="G1306" s="3">
        <v>1</v>
      </c>
      <c r="H1306" s="3">
        <v>20</v>
      </c>
      <c r="I1306" s="3">
        <v>84672920</v>
      </c>
    </row>
    <row r="1307" spans="1:9" x14ac:dyDescent="0.2">
      <c r="A1307" s="1" t="s">
        <v>588</v>
      </c>
      <c r="B1307" s="3">
        <v>1006949</v>
      </c>
      <c r="C1307" s="1" t="s">
        <v>1296</v>
      </c>
      <c r="D1307" s="99">
        <v>63.65</v>
      </c>
      <c r="E1307" s="100">
        <v>80.2</v>
      </c>
      <c r="F1307" s="3" t="s">
        <v>586</v>
      </c>
      <c r="G1307" s="3">
        <v>1</v>
      </c>
      <c r="H1307" s="3">
        <v>12</v>
      </c>
      <c r="I1307" s="3">
        <v>85075000</v>
      </c>
    </row>
    <row r="1308" spans="1:9" x14ac:dyDescent="0.2">
      <c r="A1308" s="1" t="s">
        <v>588</v>
      </c>
      <c r="B1308" s="3">
        <v>1007084</v>
      </c>
      <c r="C1308" s="1" t="s">
        <v>534</v>
      </c>
      <c r="D1308" s="99">
        <v>94.85</v>
      </c>
      <c r="E1308" s="100">
        <v>119.51</v>
      </c>
      <c r="F1308" s="3" t="s">
        <v>586</v>
      </c>
      <c r="G1308" s="3">
        <v>1</v>
      </c>
      <c r="H1308" s="3" t="s">
        <v>0</v>
      </c>
      <c r="I1308" s="3">
        <v>82073010</v>
      </c>
    </row>
    <row r="1309" spans="1:9" x14ac:dyDescent="0.2">
      <c r="A1309" s="1" t="s">
        <v>588</v>
      </c>
      <c r="B1309" s="3">
        <v>1007086</v>
      </c>
      <c r="C1309" s="1" t="s">
        <v>535</v>
      </c>
      <c r="D1309" s="99">
        <v>94.85</v>
      </c>
      <c r="E1309" s="100">
        <v>119.51</v>
      </c>
      <c r="F1309" s="3" t="s">
        <v>586</v>
      </c>
      <c r="G1309" s="3">
        <v>1</v>
      </c>
      <c r="H1309" s="3" t="s">
        <v>0</v>
      </c>
      <c r="I1309" s="3">
        <v>82073010</v>
      </c>
    </row>
    <row r="1310" spans="1:9" x14ac:dyDescent="0.2">
      <c r="A1310" s="1" t="s">
        <v>588</v>
      </c>
      <c r="B1310" s="3">
        <v>1007087</v>
      </c>
      <c r="C1310" s="1" t="s">
        <v>536</v>
      </c>
      <c r="D1310" s="99">
        <v>94.85</v>
      </c>
      <c r="E1310" s="100">
        <v>119.51</v>
      </c>
      <c r="F1310" s="3" t="s">
        <v>586</v>
      </c>
      <c r="G1310" s="3">
        <v>1</v>
      </c>
      <c r="H1310" s="3" t="s">
        <v>0</v>
      </c>
      <c r="I1310" s="3">
        <v>82073010</v>
      </c>
    </row>
    <row r="1311" spans="1:9" x14ac:dyDescent="0.2">
      <c r="A1311" s="1" t="s">
        <v>588</v>
      </c>
      <c r="B1311" s="3">
        <v>1007088</v>
      </c>
      <c r="C1311" s="1" t="s">
        <v>537</v>
      </c>
      <c r="D1311" s="99">
        <v>94.85</v>
      </c>
      <c r="E1311" s="100">
        <v>119.51</v>
      </c>
      <c r="F1311" s="3" t="s">
        <v>586</v>
      </c>
      <c r="G1311" s="3">
        <v>1</v>
      </c>
      <c r="H1311" s="3" t="s">
        <v>0</v>
      </c>
      <c r="I1311" s="3">
        <v>82073010</v>
      </c>
    </row>
    <row r="1312" spans="1:9" x14ac:dyDescent="0.2">
      <c r="A1312" s="1" t="s">
        <v>588</v>
      </c>
      <c r="B1312" s="3">
        <v>1015768</v>
      </c>
      <c r="C1312" s="1" t="s">
        <v>538</v>
      </c>
      <c r="D1312" s="99">
        <v>137.29</v>
      </c>
      <c r="E1312" s="100">
        <v>172.99</v>
      </c>
      <c r="F1312" s="3" t="s">
        <v>586</v>
      </c>
      <c r="G1312" s="3">
        <v>1</v>
      </c>
      <c r="H1312" s="3" t="s">
        <v>0</v>
      </c>
      <c r="I1312" s="3">
        <v>82073010</v>
      </c>
    </row>
    <row r="1313" spans="1:9" x14ac:dyDescent="0.2">
      <c r="A1313" s="1" t="s">
        <v>588</v>
      </c>
      <c r="B1313" s="3">
        <v>1015792</v>
      </c>
      <c r="C1313" s="1" t="s">
        <v>539</v>
      </c>
      <c r="D1313" s="99">
        <v>137.29</v>
      </c>
      <c r="E1313" s="100">
        <v>172.99</v>
      </c>
      <c r="F1313" s="3" t="s">
        <v>586</v>
      </c>
      <c r="G1313" s="3">
        <v>1</v>
      </c>
      <c r="H1313" s="3" t="s">
        <v>0</v>
      </c>
      <c r="I1313" s="3">
        <v>82073010</v>
      </c>
    </row>
    <row r="1314" spans="1:9" x14ac:dyDescent="0.2">
      <c r="A1314" s="1" t="s">
        <v>588</v>
      </c>
      <c r="B1314" s="3">
        <v>1046545</v>
      </c>
      <c r="C1314" s="1" t="s">
        <v>540</v>
      </c>
      <c r="D1314" s="99">
        <v>224.65</v>
      </c>
      <c r="E1314" s="100">
        <v>283.06</v>
      </c>
      <c r="F1314" s="3" t="s">
        <v>586</v>
      </c>
      <c r="G1314" s="3">
        <v>1</v>
      </c>
      <c r="H1314" s="3" t="s">
        <v>0</v>
      </c>
      <c r="I1314" s="3">
        <v>82073010</v>
      </c>
    </row>
    <row r="1315" spans="1:9" x14ac:dyDescent="0.2">
      <c r="A1315" s="1" t="s">
        <v>588</v>
      </c>
      <c r="B1315" s="3">
        <v>1046541</v>
      </c>
      <c r="C1315" s="1" t="s">
        <v>541</v>
      </c>
      <c r="D1315" s="99">
        <v>461.8</v>
      </c>
      <c r="E1315" s="100">
        <v>581.87</v>
      </c>
      <c r="F1315" s="3" t="s">
        <v>586</v>
      </c>
      <c r="G1315" s="3">
        <v>1</v>
      </c>
      <c r="H1315" s="3" t="s">
        <v>0</v>
      </c>
      <c r="I1315" s="3">
        <v>82073010</v>
      </c>
    </row>
    <row r="1316" spans="1:9" x14ac:dyDescent="0.2">
      <c r="A1316" s="1" t="s">
        <v>588</v>
      </c>
      <c r="B1316" s="3">
        <v>1046542</v>
      </c>
      <c r="C1316" s="1" t="s">
        <v>542</v>
      </c>
      <c r="D1316" s="99">
        <v>636.54</v>
      </c>
      <c r="E1316" s="100">
        <v>802.04</v>
      </c>
      <c r="F1316" s="3" t="s">
        <v>586</v>
      </c>
      <c r="G1316" s="3">
        <v>1</v>
      </c>
      <c r="H1316" s="3" t="s">
        <v>0</v>
      </c>
      <c r="I1316" s="3">
        <v>82073010</v>
      </c>
    </row>
    <row r="1317" spans="1:9" x14ac:dyDescent="0.2">
      <c r="A1317" s="1" t="s">
        <v>588</v>
      </c>
      <c r="B1317" s="3">
        <v>1046543</v>
      </c>
      <c r="C1317" s="1" t="s">
        <v>543</v>
      </c>
      <c r="D1317" s="99">
        <v>823.75</v>
      </c>
      <c r="E1317" s="100">
        <v>1037.93</v>
      </c>
      <c r="F1317" s="3" t="s">
        <v>586</v>
      </c>
      <c r="G1317" s="3">
        <v>1</v>
      </c>
      <c r="H1317" s="3" t="s">
        <v>0</v>
      </c>
      <c r="I1317" s="3">
        <v>82073010</v>
      </c>
    </row>
    <row r="1318" spans="1:9" x14ac:dyDescent="0.2">
      <c r="A1318" s="1" t="s">
        <v>588</v>
      </c>
      <c r="B1318" s="3">
        <v>1046544</v>
      </c>
      <c r="C1318" s="1" t="s">
        <v>544</v>
      </c>
      <c r="D1318" s="99">
        <v>898.64</v>
      </c>
      <c r="E1318" s="100">
        <v>1132.29</v>
      </c>
      <c r="F1318" s="3" t="s">
        <v>586</v>
      </c>
      <c r="G1318" s="3">
        <v>1</v>
      </c>
      <c r="H1318" s="3" t="s">
        <v>0</v>
      </c>
      <c r="I1318" s="3">
        <v>82073010</v>
      </c>
    </row>
    <row r="1319" spans="1:9" x14ac:dyDescent="0.2">
      <c r="A1319" s="1" t="s">
        <v>588</v>
      </c>
      <c r="B1319" s="3">
        <v>1083586</v>
      </c>
      <c r="C1319" s="1" t="s">
        <v>545</v>
      </c>
      <c r="D1319" s="99">
        <v>1245.6199999999999</v>
      </c>
      <c r="E1319" s="100">
        <v>1569.48</v>
      </c>
      <c r="F1319" s="3" t="s">
        <v>1458</v>
      </c>
      <c r="G1319" s="3">
        <v>1</v>
      </c>
      <c r="H1319" s="3">
        <v>30</v>
      </c>
      <c r="I1319" s="3">
        <v>84672920</v>
      </c>
    </row>
    <row r="1320" spans="1:9" x14ac:dyDescent="0.2">
      <c r="A1320" s="1" t="s">
        <v>588</v>
      </c>
      <c r="B1320" s="3">
        <v>1083605</v>
      </c>
      <c r="C1320" s="1" t="s">
        <v>1297</v>
      </c>
      <c r="D1320" s="99">
        <v>107.65</v>
      </c>
      <c r="E1320" s="100">
        <v>135.63999999999999</v>
      </c>
      <c r="F1320" s="3" t="s">
        <v>586</v>
      </c>
      <c r="G1320" s="3">
        <v>1</v>
      </c>
      <c r="H1320" s="3">
        <v>48</v>
      </c>
      <c r="I1320" s="3">
        <v>85065090</v>
      </c>
    </row>
    <row r="1321" spans="1:9" x14ac:dyDescent="0.2">
      <c r="A1321" s="1" t="s">
        <v>588</v>
      </c>
      <c r="B1321" s="3">
        <v>1083610</v>
      </c>
      <c r="C1321" s="1" t="s">
        <v>1485</v>
      </c>
      <c r="D1321" s="99">
        <v>93.3</v>
      </c>
      <c r="E1321" s="100">
        <v>117.56</v>
      </c>
      <c r="F1321" s="3" t="s">
        <v>586</v>
      </c>
      <c r="G1321" s="3">
        <v>1</v>
      </c>
      <c r="H1321" s="3" t="s">
        <v>0</v>
      </c>
      <c r="I1321" s="3">
        <v>85044055</v>
      </c>
    </row>
    <row r="1322" spans="1:9" x14ac:dyDescent="0.2">
      <c r="A1322" s="1" t="s">
        <v>588</v>
      </c>
      <c r="B1322" s="3">
        <v>1007091</v>
      </c>
      <c r="C1322" s="1" t="s">
        <v>546</v>
      </c>
      <c r="D1322" s="99">
        <v>119.82</v>
      </c>
      <c r="E1322" s="100">
        <v>150.97</v>
      </c>
      <c r="F1322" s="3" t="s">
        <v>586</v>
      </c>
      <c r="G1322" s="3">
        <v>1</v>
      </c>
      <c r="H1322" s="3">
        <v>5</v>
      </c>
      <c r="I1322" s="3">
        <v>82073010</v>
      </c>
    </row>
    <row r="1323" spans="1:9" x14ac:dyDescent="0.2">
      <c r="A1323" s="1" t="s">
        <v>588</v>
      </c>
      <c r="B1323" s="3">
        <v>1007093</v>
      </c>
      <c r="C1323" s="1" t="s">
        <v>547</v>
      </c>
      <c r="D1323" s="99">
        <v>119.82</v>
      </c>
      <c r="E1323" s="100">
        <v>150.97</v>
      </c>
      <c r="F1323" s="3" t="s">
        <v>586</v>
      </c>
      <c r="G1323" s="3">
        <v>1</v>
      </c>
      <c r="H1323" s="3">
        <v>5</v>
      </c>
      <c r="I1323" s="3">
        <v>82073010</v>
      </c>
    </row>
    <row r="1324" spans="1:9" x14ac:dyDescent="0.2">
      <c r="A1324" s="1" t="s">
        <v>588</v>
      </c>
      <c r="B1324" s="3">
        <v>1007094</v>
      </c>
      <c r="C1324" s="1" t="s">
        <v>548</v>
      </c>
      <c r="D1324" s="99">
        <v>119.82</v>
      </c>
      <c r="E1324" s="100">
        <v>150.97</v>
      </c>
      <c r="F1324" s="3" t="s">
        <v>586</v>
      </c>
      <c r="G1324" s="3">
        <v>1</v>
      </c>
      <c r="H1324" s="3">
        <v>5</v>
      </c>
      <c r="I1324" s="3">
        <v>82073010</v>
      </c>
    </row>
    <row r="1325" spans="1:9" x14ac:dyDescent="0.2">
      <c r="A1325" s="1" t="s">
        <v>588</v>
      </c>
      <c r="B1325" s="3">
        <v>1007095</v>
      </c>
      <c r="C1325" s="1" t="s">
        <v>549</v>
      </c>
      <c r="D1325" s="99">
        <v>119.82</v>
      </c>
      <c r="E1325" s="100">
        <v>150.97</v>
      </c>
      <c r="F1325" s="3" t="s">
        <v>586</v>
      </c>
      <c r="G1325" s="3">
        <v>1</v>
      </c>
      <c r="H1325" s="3">
        <v>5</v>
      </c>
      <c r="I1325" s="3">
        <v>82073010</v>
      </c>
    </row>
    <row r="1326" spans="1:9" x14ac:dyDescent="0.2">
      <c r="A1326" s="1" t="s">
        <v>588</v>
      </c>
      <c r="B1326" s="3">
        <v>1004064</v>
      </c>
      <c r="C1326" s="1" t="s">
        <v>550</v>
      </c>
      <c r="D1326" s="99">
        <v>249.62</v>
      </c>
      <c r="E1326" s="100">
        <v>314.52</v>
      </c>
      <c r="F1326" s="3" t="s">
        <v>1458</v>
      </c>
      <c r="G1326" s="3">
        <v>1</v>
      </c>
      <c r="H1326" s="3" t="s">
        <v>0</v>
      </c>
      <c r="I1326" s="3">
        <v>82055980</v>
      </c>
    </row>
    <row r="1327" spans="1:9" x14ac:dyDescent="0.2">
      <c r="A1327" s="1" t="s">
        <v>588</v>
      </c>
      <c r="B1327" s="3">
        <v>1006250</v>
      </c>
      <c r="C1327" s="1" t="s">
        <v>1486</v>
      </c>
      <c r="D1327" s="99">
        <v>53.05</v>
      </c>
      <c r="E1327" s="100">
        <v>66.84</v>
      </c>
      <c r="F1327" s="3" t="s">
        <v>586</v>
      </c>
      <c r="G1327" s="3">
        <v>40</v>
      </c>
      <c r="H1327" s="3" t="s">
        <v>0</v>
      </c>
      <c r="I1327" s="3">
        <v>82079099</v>
      </c>
    </row>
    <row r="1328" spans="1:9" x14ac:dyDescent="0.2">
      <c r="A1328" s="1" t="s">
        <v>588</v>
      </c>
      <c r="B1328" s="3">
        <v>1001372</v>
      </c>
      <c r="C1328" s="1" t="s">
        <v>551</v>
      </c>
      <c r="D1328" s="99">
        <v>53.05</v>
      </c>
      <c r="E1328" s="100">
        <v>66.84</v>
      </c>
      <c r="F1328" s="3" t="s">
        <v>586</v>
      </c>
      <c r="G1328" s="3">
        <v>1</v>
      </c>
      <c r="H1328" s="3">
        <v>30</v>
      </c>
      <c r="I1328" s="3">
        <v>82079099</v>
      </c>
    </row>
    <row r="1329" spans="1:9" x14ac:dyDescent="0.2">
      <c r="A1329" s="1" t="s">
        <v>588</v>
      </c>
      <c r="B1329" s="3">
        <v>1001373</v>
      </c>
      <c r="C1329" s="1" t="s">
        <v>552</v>
      </c>
      <c r="D1329" s="99">
        <v>53.05</v>
      </c>
      <c r="E1329" s="100">
        <v>66.84</v>
      </c>
      <c r="F1329" s="3" t="s">
        <v>586</v>
      </c>
      <c r="G1329" s="3">
        <v>1</v>
      </c>
      <c r="H1329" s="3" t="s">
        <v>0</v>
      </c>
      <c r="I1329" s="3">
        <v>82079099</v>
      </c>
    </row>
    <row r="1330" spans="1:9" x14ac:dyDescent="0.2">
      <c r="A1330" s="1" t="s">
        <v>588</v>
      </c>
      <c r="B1330" s="3">
        <v>1001374</v>
      </c>
      <c r="C1330" s="1" t="s">
        <v>553</v>
      </c>
      <c r="D1330" s="99">
        <v>53.05</v>
      </c>
      <c r="E1330" s="100">
        <v>66.84</v>
      </c>
      <c r="F1330" s="3" t="s">
        <v>586</v>
      </c>
      <c r="G1330" s="3">
        <v>1</v>
      </c>
      <c r="H1330" s="3" t="s">
        <v>0</v>
      </c>
      <c r="I1330" s="3">
        <v>82079099</v>
      </c>
    </row>
    <row r="1331" spans="1:9" x14ac:dyDescent="0.2">
      <c r="A1331" s="1" t="s">
        <v>588</v>
      </c>
      <c r="B1331" s="3">
        <v>1004006</v>
      </c>
      <c r="C1331" s="1" t="s">
        <v>554</v>
      </c>
      <c r="D1331" s="99">
        <v>53.05</v>
      </c>
      <c r="E1331" s="100">
        <v>66.84</v>
      </c>
      <c r="F1331" s="3" t="s">
        <v>586</v>
      </c>
      <c r="G1331" s="3">
        <v>1</v>
      </c>
      <c r="H1331" s="3" t="s">
        <v>0</v>
      </c>
      <c r="I1331" s="3">
        <v>82079099</v>
      </c>
    </row>
    <row r="1332" spans="1:9" x14ac:dyDescent="0.2">
      <c r="A1332" s="1" t="s">
        <v>588</v>
      </c>
      <c r="B1332" s="3">
        <v>1004059</v>
      </c>
      <c r="C1332" s="1" t="s">
        <v>555</v>
      </c>
      <c r="D1332" s="99">
        <v>53.05</v>
      </c>
      <c r="E1332" s="100">
        <v>66.84</v>
      </c>
      <c r="F1332" s="3" t="s">
        <v>586</v>
      </c>
      <c r="G1332" s="3">
        <v>1</v>
      </c>
      <c r="H1332" s="3" t="s">
        <v>0</v>
      </c>
      <c r="I1332" s="3">
        <v>82079099</v>
      </c>
    </row>
    <row r="1333" spans="1:9" x14ac:dyDescent="0.2">
      <c r="A1333" s="1" t="s">
        <v>588</v>
      </c>
      <c r="B1333" s="3">
        <v>1057166</v>
      </c>
      <c r="C1333" s="1" t="s">
        <v>556</v>
      </c>
      <c r="D1333" s="99">
        <v>445.58</v>
      </c>
      <c r="E1333" s="100">
        <v>561.42999999999995</v>
      </c>
      <c r="F1333" s="3" t="s">
        <v>1458</v>
      </c>
      <c r="G1333" s="3">
        <v>1</v>
      </c>
      <c r="H1333" s="3" t="s">
        <v>0</v>
      </c>
      <c r="I1333" s="3">
        <v>84672920</v>
      </c>
    </row>
    <row r="1334" spans="1:9" x14ac:dyDescent="0.2">
      <c r="A1334" s="1" t="s">
        <v>588</v>
      </c>
      <c r="B1334" s="3">
        <v>1057167</v>
      </c>
      <c r="C1334" s="1" t="s">
        <v>557</v>
      </c>
      <c r="D1334" s="99">
        <v>445.58</v>
      </c>
      <c r="E1334" s="100">
        <v>561.42999999999995</v>
      </c>
      <c r="F1334" s="3" t="s">
        <v>1458</v>
      </c>
      <c r="G1334" s="3">
        <v>1</v>
      </c>
      <c r="H1334" s="3" t="s">
        <v>0</v>
      </c>
      <c r="I1334" s="3">
        <v>84672920</v>
      </c>
    </row>
    <row r="1335" spans="1:9" x14ac:dyDescent="0.2">
      <c r="A1335" s="1" t="s">
        <v>588</v>
      </c>
      <c r="B1335" s="3">
        <v>1060702</v>
      </c>
      <c r="C1335" s="1" t="s">
        <v>270</v>
      </c>
      <c r="D1335" s="99">
        <v>49.92</v>
      </c>
      <c r="E1335" s="100">
        <v>62.9</v>
      </c>
      <c r="F1335" s="3" t="s">
        <v>586</v>
      </c>
      <c r="G1335" s="3">
        <v>1</v>
      </c>
      <c r="H1335" s="3" t="s">
        <v>0</v>
      </c>
      <c r="I1335" s="3">
        <v>82079099</v>
      </c>
    </row>
    <row r="1336" spans="1:9" x14ac:dyDescent="0.2">
      <c r="A1336" s="1" t="s">
        <v>588</v>
      </c>
      <c r="B1336" s="3">
        <v>1057184</v>
      </c>
      <c r="C1336" s="1" t="s">
        <v>558</v>
      </c>
      <c r="D1336" s="99">
        <v>63.65</v>
      </c>
      <c r="E1336" s="100">
        <v>80.2</v>
      </c>
      <c r="F1336" s="3" t="s">
        <v>586</v>
      </c>
      <c r="G1336" s="3">
        <v>1</v>
      </c>
      <c r="H1336" s="3" t="s">
        <v>0</v>
      </c>
      <c r="I1336" s="3">
        <v>82079099</v>
      </c>
    </row>
    <row r="1337" spans="1:9" x14ac:dyDescent="0.2">
      <c r="A1337" s="1" t="s">
        <v>588</v>
      </c>
      <c r="B1337" s="3">
        <v>1057172</v>
      </c>
      <c r="C1337" s="1" t="s">
        <v>559</v>
      </c>
      <c r="D1337" s="99">
        <v>53.05</v>
      </c>
      <c r="E1337" s="100">
        <v>66.84</v>
      </c>
      <c r="F1337" s="3" t="s">
        <v>586</v>
      </c>
      <c r="G1337" s="3">
        <v>1</v>
      </c>
      <c r="H1337" s="3" t="s">
        <v>0</v>
      </c>
      <c r="I1337" s="3">
        <v>82079099</v>
      </c>
    </row>
    <row r="1338" spans="1:9" x14ac:dyDescent="0.2">
      <c r="A1338" s="1" t="s">
        <v>588</v>
      </c>
      <c r="B1338" s="3">
        <v>1057185</v>
      </c>
      <c r="C1338" s="1" t="s">
        <v>560</v>
      </c>
      <c r="D1338" s="99">
        <v>53.05</v>
      </c>
      <c r="E1338" s="100">
        <v>66.84</v>
      </c>
      <c r="F1338" s="3" t="s">
        <v>586</v>
      </c>
      <c r="G1338" s="3">
        <v>1</v>
      </c>
      <c r="H1338" s="3" t="s">
        <v>0</v>
      </c>
      <c r="I1338" s="3">
        <v>82079099</v>
      </c>
    </row>
    <row r="1339" spans="1:9" x14ac:dyDescent="0.2">
      <c r="A1339" s="1" t="s">
        <v>588</v>
      </c>
      <c r="B1339" s="3">
        <v>1057173</v>
      </c>
      <c r="C1339" s="1" t="s">
        <v>561</v>
      </c>
      <c r="D1339" s="99">
        <v>53.05</v>
      </c>
      <c r="E1339" s="100">
        <v>66.84</v>
      </c>
      <c r="F1339" s="3" t="s">
        <v>586</v>
      </c>
      <c r="G1339" s="3">
        <v>1</v>
      </c>
      <c r="H1339" s="3" t="s">
        <v>0</v>
      </c>
      <c r="I1339" s="3">
        <v>82079099</v>
      </c>
    </row>
    <row r="1340" spans="1:9" x14ac:dyDescent="0.2">
      <c r="A1340" s="1" t="s">
        <v>588</v>
      </c>
      <c r="B1340" s="3">
        <v>1057174</v>
      </c>
      <c r="C1340" s="1" t="s">
        <v>562</v>
      </c>
      <c r="D1340" s="99">
        <v>53.05</v>
      </c>
      <c r="E1340" s="100">
        <v>66.84</v>
      </c>
      <c r="F1340" s="3" t="s">
        <v>586</v>
      </c>
      <c r="G1340" s="3">
        <v>1</v>
      </c>
      <c r="H1340" s="3" t="s">
        <v>0</v>
      </c>
      <c r="I1340" s="3">
        <v>82079099</v>
      </c>
    </row>
    <row r="1341" spans="1:9" x14ac:dyDescent="0.2">
      <c r="A1341" s="1" t="s">
        <v>588</v>
      </c>
      <c r="B1341" s="3">
        <v>1057175</v>
      </c>
      <c r="C1341" s="1" t="s">
        <v>563</v>
      </c>
      <c r="D1341" s="99">
        <v>53.05</v>
      </c>
      <c r="E1341" s="100">
        <v>66.84</v>
      </c>
      <c r="F1341" s="3" t="s">
        <v>586</v>
      </c>
      <c r="G1341" s="3">
        <v>1</v>
      </c>
      <c r="H1341" s="3" t="s">
        <v>0</v>
      </c>
      <c r="I1341" s="3">
        <v>82079099</v>
      </c>
    </row>
    <row r="1342" spans="1:9" x14ac:dyDescent="0.2">
      <c r="A1342" s="1" t="s">
        <v>588</v>
      </c>
      <c r="B1342" s="3">
        <v>1057176</v>
      </c>
      <c r="C1342" s="1" t="s">
        <v>564</v>
      </c>
      <c r="D1342" s="99">
        <v>53.05</v>
      </c>
      <c r="E1342" s="100">
        <v>66.84</v>
      </c>
      <c r="F1342" s="3" t="s">
        <v>586</v>
      </c>
      <c r="G1342" s="3">
        <v>1</v>
      </c>
      <c r="H1342" s="3" t="s">
        <v>0</v>
      </c>
      <c r="I1342" s="3">
        <v>82079099</v>
      </c>
    </row>
    <row r="1343" spans="1:9" x14ac:dyDescent="0.2">
      <c r="A1343" s="1" t="s">
        <v>588</v>
      </c>
      <c r="B1343" s="3">
        <v>1057177</v>
      </c>
      <c r="C1343" s="1" t="s">
        <v>565</v>
      </c>
      <c r="D1343" s="99">
        <v>53.05</v>
      </c>
      <c r="E1343" s="100">
        <v>66.84</v>
      </c>
      <c r="F1343" s="3" t="s">
        <v>586</v>
      </c>
      <c r="G1343" s="3">
        <v>1</v>
      </c>
      <c r="H1343" s="3" t="s">
        <v>0</v>
      </c>
      <c r="I1343" s="3">
        <v>82079099</v>
      </c>
    </row>
    <row r="1344" spans="1:9" x14ac:dyDescent="0.2">
      <c r="A1344" s="1" t="s">
        <v>588</v>
      </c>
      <c r="B1344" s="3">
        <v>1063908</v>
      </c>
      <c r="C1344" s="1" t="s">
        <v>566</v>
      </c>
      <c r="D1344" s="99">
        <v>774.59</v>
      </c>
      <c r="E1344" s="100">
        <v>975.98</v>
      </c>
      <c r="F1344" s="3" t="s">
        <v>1458</v>
      </c>
      <c r="G1344" s="3">
        <v>1</v>
      </c>
      <c r="H1344" s="3" t="s">
        <v>0</v>
      </c>
      <c r="I1344" s="3">
        <v>84672920</v>
      </c>
    </row>
    <row r="1345" spans="1:9" x14ac:dyDescent="0.2">
      <c r="A1345" s="1" t="s">
        <v>588</v>
      </c>
      <c r="B1345" s="3">
        <v>1063909</v>
      </c>
      <c r="C1345" s="1" t="s">
        <v>567</v>
      </c>
      <c r="D1345" s="99">
        <v>774.59</v>
      </c>
      <c r="E1345" s="100">
        <v>975.98</v>
      </c>
      <c r="F1345" s="3" t="s">
        <v>1458</v>
      </c>
      <c r="G1345" s="3">
        <v>1</v>
      </c>
      <c r="H1345" s="3" t="s">
        <v>0</v>
      </c>
      <c r="I1345" s="3">
        <v>84672920</v>
      </c>
    </row>
    <row r="1346" spans="1:9" x14ac:dyDescent="0.2">
      <c r="A1346" s="1" t="s">
        <v>588</v>
      </c>
      <c r="B1346" s="3">
        <v>1057182</v>
      </c>
      <c r="C1346" s="1" t="s">
        <v>568</v>
      </c>
      <c r="D1346" s="99">
        <v>53.05</v>
      </c>
      <c r="E1346" s="100">
        <v>66.84</v>
      </c>
      <c r="F1346" s="3" t="s">
        <v>586</v>
      </c>
      <c r="G1346" s="3">
        <v>1</v>
      </c>
      <c r="H1346" s="3" t="s">
        <v>0</v>
      </c>
      <c r="I1346" s="3">
        <v>82079099</v>
      </c>
    </row>
    <row r="1347" spans="1:9" x14ac:dyDescent="0.2">
      <c r="A1347" s="1" t="s">
        <v>588</v>
      </c>
      <c r="B1347" s="3">
        <v>1057183</v>
      </c>
      <c r="C1347" s="1" t="s">
        <v>569</v>
      </c>
      <c r="D1347" s="99">
        <v>53.05</v>
      </c>
      <c r="E1347" s="100">
        <v>66.84</v>
      </c>
      <c r="F1347" s="3" t="s">
        <v>586</v>
      </c>
      <c r="G1347" s="3">
        <v>1</v>
      </c>
      <c r="H1347" s="3" t="s">
        <v>0</v>
      </c>
      <c r="I1347" s="3">
        <v>82079099</v>
      </c>
    </row>
    <row r="1348" spans="1:9" x14ac:dyDescent="0.2">
      <c r="A1348" s="1" t="s">
        <v>588</v>
      </c>
      <c r="B1348" s="3">
        <v>1085099</v>
      </c>
      <c r="C1348" s="1" t="s">
        <v>570</v>
      </c>
      <c r="D1348" s="99">
        <v>1710.25</v>
      </c>
      <c r="E1348" s="100">
        <v>2154.92</v>
      </c>
      <c r="F1348" s="3" t="s">
        <v>586</v>
      </c>
      <c r="G1348" s="3">
        <v>1</v>
      </c>
      <c r="H1348" s="3" t="s">
        <v>0</v>
      </c>
      <c r="I1348" s="3">
        <v>84672920</v>
      </c>
    </row>
    <row r="1349" spans="1:9" x14ac:dyDescent="0.2">
      <c r="A1349" s="1" t="s">
        <v>588</v>
      </c>
      <c r="B1349" s="3">
        <v>1085095</v>
      </c>
      <c r="C1349" s="1" t="s">
        <v>571</v>
      </c>
      <c r="D1349" s="99">
        <v>306.83</v>
      </c>
      <c r="E1349" s="100">
        <v>386.61</v>
      </c>
      <c r="F1349" s="3" t="s">
        <v>586</v>
      </c>
      <c r="G1349" s="3">
        <v>1</v>
      </c>
      <c r="H1349" s="3" t="s">
        <v>0</v>
      </c>
      <c r="I1349" s="3">
        <v>82079099</v>
      </c>
    </row>
    <row r="1350" spans="1:9" x14ac:dyDescent="0.2">
      <c r="A1350" s="1" t="s">
        <v>588</v>
      </c>
      <c r="B1350" s="3">
        <v>1085096</v>
      </c>
      <c r="C1350" s="1" t="s">
        <v>572</v>
      </c>
      <c r="D1350" s="99">
        <v>306.83</v>
      </c>
      <c r="E1350" s="100">
        <v>386.61</v>
      </c>
      <c r="F1350" s="3" t="s">
        <v>586</v>
      </c>
      <c r="G1350" s="3">
        <v>1</v>
      </c>
      <c r="H1350" s="3" t="s">
        <v>0</v>
      </c>
      <c r="I1350" s="3">
        <v>82079099</v>
      </c>
    </row>
    <row r="1351" spans="1:9" x14ac:dyDescent="0.2">
      <c r="A1351" s="1" t="s">
        <v>588</v>
      </c>
      <c r="B1351" s="3">
        <v>1085097</v>
      </c>
      <c r="C1351" s="1" t="s">
        <v>573</v>
      </c>
      <c r="D1351" s="99">
        <v>306.83</v>
      </c>
      <c r="E1351" s="100">
        <v>386.61</v>
      </c>
      <c r="F1351" s="3" t="s">
        <v>586</v>
      </c>
      <c r="G1351" s="3">
        <v>1</v>
      </c>
      <c r="H1351" s="3" t="s">
        <v>0</v>
      </c>
      <c r="I1351" s="3">
        <v>82079099</v>
      </c>
    </row>
    <row r="1352" spans="1:9" x14ac:dyDescent="0.2">
      <c r="A1352" s="1" t="s">
        <v>588</v>
      </c>
      <c r="B1352" s="3">
        <v>1085098</v>
      </c>
      <c r="C1352" s="1" t="s">
        <v>574</v>
      </c>
      <c r="D1352" s="99">
        <v>306.83</v>
      </c>
      <c r="E1352" s="100">
        <v>386.61</v>
      </c>
      <c r="F1352" s="3" t="s">
        <v>586</v>
      </c>
      <c r="G1352" s="3">
        <v>1</v>
      </c>
      <c r="H1352" s="3" t="s">
        <v>0</v>
      </c>
      <c r="I1352" s="3">
        <v>82079099</v>
      </c>
    </row>
    <row r="1353" spans="1:9" x14ac:dyDescent="0.2">
      <c r="A1353" s="1" t="s">
        <v>588</v>
      </c>
      <c r="B1353" s="3">
        <v>1008334</v>
      </c>
      <c r="C1353" s="1" t="s">
        <v>575</v>
      </c>
      <c r="D1353" s="99">
        <v>2.4700000000000002</v>
      </c>
      <c r="E1353" s="100">
        <v>3.11</v>
      </c>
      <c r="F1353" s="3" t="s">
        <v>586</v>
      </c>
      <c r="G1353" s="3">
        <v>20</v>
      </c>
      <c r="H1353" s="3" t="s">
        <v>0</v>
      </c>
      <c r="I1353" s="3">
        <v>34039900</v>
      </c>
    </row>
    <row r="1354" spans="1:9" x14ac:dyDescent="0.2">
      <c r="A1354" s="1" t="s">
        <v>588</v>
      </c>
      <c r="B1354" s="3">
        <v>1005017</v>
      </c>
      <c r="C1354" s="1" t="s">
        <v>576</v>
      </c>
      <c r="D1354" s="99">
        <v>19.100000000000001</v>
      </c>
      <c r="E1354" s="100">
        <v>24.07</v>
      </c>
      <c r="F1354" s="3" t="s">
        <v>586</v>
      </c>
      <c r="G1354" s="3">
        <v>1</v>
      </c>
      <c r="H1354" s="3" t="s">
        <v>0</v>
      </c>
      <c r="I1354" s="3">
        <v>34039900</v>
      </c>
    </row>
    <row r="1355" spans="1:9" x14ac:dyDescent="0.2">
      <c r="A1355" s="1" t="s">
        <v>588</v>
      </c>
      <c r="B1355" s="3">
        <v>1002295</v>
      </c>
      <c r="C1355" s="1" t="s">
        <v>1487</v>
      </c>
      <c r="D1355" s="99">
        <v>149.78</v>
      </c>
      <c r="E1355" s="100">
        <v>188.72</v>
      </c>
      <c r="F1355" s="3" t="s">
        <v>586</v>
      </c>
      <c r="G1355" s="3">
        <v>1</v>
      </c>
      <c r="H1355" s="3" t="s">
        <v>1488</v>
      </c>
      <c r="I1355" s="3">
        <v>82055980</v>
      </c>
    </row>
    <row r="1356" spans="1:9" x14ac:dyDescent="0.2">
      <c r="A1356" s="1" t="s">
        <v>588</v>
      </c>
      <c r="B1356" s="3">
        <v>1006243</v>
      </c>
      <c r="C1356" s="1" t="s">
        <v>1456</v>
      </c>
      <c r="D1356" s="99">
        <v>14.54</v>
      </c>
      <c r="E1356" s="100">
        <v>18.32</v>
      </c>
      <c r="F1356" s="3" t="s">
        <v>586</v>
      </c>
      <c r="G1356" s="3">
        <v>1</v>
      </c>
      <c r="H1356" s="3">
        <v>50</v>
      </c>
      <c r="I1356" s="3">
        <v>82055980</v>
      </c>
    </row>
    <row r="1357" spans="1:9" x14ac:dyDescent="0.2">
      <c r="A1357" s="1" t="s">
        <v>588</v>
      </c>
      <c r="B1357" s="3">
        <v>1006290</v>
      </c>
      <c r="C1357" s="1" t="s">
        <v>1457</v>
      </c>
      <c r="D1357" s="99">
        <v>149.78</v>
      </c>
      <c r="E1357" s="100">
        <v>188.72</v>
      </c>
      <c r="F1357" s="3" t="s">
        <v>586</v>
      </c>
      <c r="G1357" s="3">
        <v>1</v>
      </c>
      <c r="H1357" s="3">
        <v>20</v>
      </c>
      <c r="I1357" s="3">
        <v>85158090</v>
      </c>
    </row>
    <row r="1358" spans="1:9" x14ac:dyDescent="0.2">
      <c r="A1358" s="1" t="s">
        <v>588</v>
      </c>
      <c r="B1358" s="3">
        <v>1009216</v>
      </c>
      <c r="C1358" s="1" t="s">
        <v>1123</v>
      </c>
      <c r="D1358" s="99">
        <v>3.75</v>
      </c>
      <c r="E1358" s="100">
        <v>4.7300000000000004</v>
      </c>
      <c r="F1358" s="3" t="s">
        <v>586</v>
      </c>
      <c r="G1358" s="3">
        <v>1</v>
      </c>
      <c r="H1358" s="3">
        <v>10</v>
      </c>
      <c r="I1358" s="3">
        <v>84819000</v>
      </c>
    </row>
  </sheetData>
  <autoFilter ref="A10:I1358"/>
  <conditionalFormatting sqref="G10:H10">
    <cfRule type="duplicateValues" dxfId="78" priority="194"/>
  </conditionalFormatting>
  <conditionalFormatting sqref="B10:B1048576">
    <cfRule type="duplicateValues" dxfId="77" priority="195"/>
  </conditionalFormatting>
  <conditionalFormatting sqref="F10">
    <cfRule type="duplicateValues" dxfId="76" priority="43"/>
  </conditionalFormatting>
  <conditionalFormatting sqref="B7:B9">
    <cfRule type="duplicateValues" dxfId="75" priority="40"/>
  </conditionalFormatting>
  <conditionalFormatting sqref="B1:B9">
    <cfRule type="duplicateValues" dxfId="74" priority="39"/>
  </conditionalFormatting>
  <conditionalFormatting sqref="B1:B9">
    <cfRule type="duplicateValues" dxfId="73" priority="38"/>
  </conditionalFormatting>
  <conditionalFormatting sqref="I10">
    <cfRule type="duplicateValues" dxfId="72" priority="37"/>
  </conditionalFormatting>
  <conditionalFormatting sqref="B771">
    <cfRule type="duplicateValues" dxfId="71" priority="33"/>
  </conditionalFormatting>
  <conditionalFormatting sqref="B777">
    <cfRule type="duplicateValues" dxfId="70" priority="29"/>
  </conditionalFormatting>
  <conditionalFormatting sqref="B811">
    <cfRule type="duplicateValues" dxfId="69" priority="25"/>
  </conditionalFormatting>
  <conditionalFormatting sqref="B901:B902">
    <cfRule type="duplicateValues" dxfId="68" priority="21"/>
  </conditionalFormatting>
  <conditionalFormatting sqref="B830">
    <cfRule type="duplicateValues" dxfId="67" priority="17"/>
  </conditionalFormatting>
  <conditionalFormatting sqref="B1189">
    <cfRule type="duplicateValues" dxfId="66" priority="14"/>
  </conditionalFormatting>
  <conditionalFormatting sqref="B1245">
    <cfRule type="duplicateValues" dxfId="65" priority="11"/>
  </conditionalFormatting>
  <conditionalFormatting sqref="B1321">
    <cfRule type="duplicateValues" dxfId="64" priority="8"/>
  </conditionalFormatting>
  <conditionalFormatting sqref="B1327">
    <cfRule type="duplicateValues" dxfId="63" priority="5"/>
  </conditionalFormatting>
  <conditionalFormatting sqref="B1355">
    <cfRule type="duplicateValues" dxfId="62" priority="2"/>
  </conditionalFormatting>
  <conditionalFormatting sqref="B953">
    <cfRule type="duplicateValues" dxfId="61" priority="1"/>
  </conditionalFormatting>
  <hyperlinks>
    <hyperlink ref="A3" r:id="rId1"/>
  </hyperlinks>
  <pageMargins left="0.70866141732283472" right="0.70866141732283472" top="0.74803149606299213" bottom="0.74803149606299213" header="0.31496062992125984" footer="0.31496062992125984"/>
  <pageSetup paperSize="9" scale="58" fitToHeight="4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E300"/>
    <pageSetUpPr fitToPage="1"/>
  </sheetPr>
  <dimension ref="A1:J78"/>
  <sheetViews>
    <sheetView topLeftCell="A7" workbookViewId="0">
      <selection activeCell="C68" sqref="C68"/>
    </sheetView>
  </sheetViews>
  <sheetFormatPr defaultColWidth="9.140625" defaultRowHeight="15" x14ac:dyDescent="0.25"/>
  <cols>
    <col min="1" max="1" width="5.42578125" style="14" customWidth="1"/>
    <col min="2" max="2" width="9.85546875" style="14" customWidth="1"/>
    <col min="3" max="3" width="70.28515625" style="14" bestFit="1" customWidth="1"/>
    <col min="4" max="4" width="13" style="48" customWidth="1"/>
    <col min="5" max="5" width="19.5703125" style="14" bestFit="1" customWidth="1"/>
    <col min="6" max="6" width="8" style="14" customWidth="1"/>
    <col min="7" max="7" width="10.7109375" style="14" bestFit="1" customWidth="1"/>
    <col min="8" max="8" width="4.7109375" style="14" bestFit="1" customWidth="1"/>
    <col min="9" max="253" width="9.140625" style="14"/>
    <col min="254" max="254" width="6.85546875" style="14" customWidth="1"/>
    <col min="255" max="255" width="11.28515625" style="14" customWidth="1"/>
    <col min="256" max="256" width="43" style="14" customWidth="1"/>
    <col min="257" max="257" width="38.5703125" style="14" customWidth="1"/>
    <col min="258" max="258" width="13" style="14" customWidth="1"/>
    <col min="259" max="259" width="13.5703125" style="14" customWidth="1"/>
    <col min="260" max="260" width="8" style="14" customWidth="1"/>
    <col min="261" max="261" width="12.140625" style="14" customWidth="1"/>
    <col min="262" max="509" width="9.140625" style="14"/>
    <col min="510" max="510" width="6.85546875" style="14" customWidth="1"/>
    <col min="511" max="511" width="11.28515625" style="14" customWidth="1"/>
    <col min="512" max="512" width="43" style="14" customWidth="1"/>
    <col min="513" max="513" width="38.5703125" style="14" customWidth="1"/>
    <col min="514" max="514" width="13" style="14" customWidth="1"/>
    <col min="515" max="515" width="13.5703125" style="14" customWidth="1"/>
    <col min="516" max="516" width="8" style="14" customWidth="1"/>
    <col min="517" max="517" width="12.140625" style="14" customWidth="1"/>
    <col min="518" max="765" width="9.140625" style="14"/>
    <col min="766" max="766" width="6.85546875" style="14" customWidth="1"/>
    <col min="767" max="767" width="11.28515625" style="14" customWidth="1"/>
    <col min="768" max="768" width="43" style="14" customWidth="1"/>
    <col min="769" max="769" width="38.5703125" style="14" customWidth="1"/>
    <col min="770" max="770" width="13" style="14" customWidth="1"/>
    <col min="771" max="771" width="13.5703125" style="14" customWidth="1"/>
    <col min="772" max="772" width="8" style="14" customWidth="1"/>
    <col min="773" max="773" width="12.140625" style="14" customWidth="1"/>
    <col min="774" max="1021" width="9.140625" style="14"/>
    <col min="1022" max="1022" width="6.85546875" style="14" customWidth="1"/>
    <col min="1023" max="1023" width="11.28515625" style="14" customWidth="1"/>
    <col min="1024" max="1024" width="43" style="14" customWidth="1"/>
    <col min="1025" max="1025" width="38.5703125" style="14" customWidth="1"/>
    <col min="1026" max="1026" width="13" style="14" customWidth="1"/>
    <col min="1027" max="1027" width="13.5703125" style="14" customWidth="1"/>
    <col min="1028" max="1028" width="8" style="14" customWidth="1"/>
    <col min="1029" max="1029" width="12.140625" style="14" customWidth="1"/>
    <col min="1030" max="1277" width="9.140625" style="14"/>
    <col min="1278" max="1278" width="6.85546875" style="14" customWidth="1"/>
    <col min="1279" max="1279" width="11.28515625" style="14" customWidth="1"/>
    <col min="1280" max="1280" width="43" style="14" customWidth="1"/>
    <col min="1281" max="1281" width="38.5703125" style="14" customWidth="1"/>
    <col min="1282" max="1282" width="13" style="14" customWidth="1"/>
    <col min="1283" max="1283" width="13.5703125" style="14" customWidth="1"/>
    <col min="1284" max="1284" width="8" style="14" customWidth="1"/>
    <col min="1285" max="1285" width="12.140625" style="14" customWidth="1"/>
    <col min="1286" max="1533" width="9.140625" style="14"/>
    <col min="1534" max="1534" width="6.85546875" style="14" customWidth="1"/>
    <col min="1535" max="1535" width="11.28515625" style="14" customWidth="1"/>
    <col min="1536" max="1536" width="43" style="14" customWidth="1"/>
    <col min="1537" max="1537" width="38.5703125" style="14" customWidth="1"/>
    <col min="1538" max="1538" width="13" style="14" customWidth="1"/>
    <col min="1539" max="1539" width="13.5703125" style="14" customWidth="1"/>
    <col min="1540" max="1540" width="8" style="14" customWidth="1"/>
    <col min="1541" max="1541" width="12.140625" style="14" customWidth="1"/>
    <col min="1542" max="1789" width="9.140625" style="14"/>
    <col min="1790" max="1790" width="6.85546875" style="14" customWidth="1"/>
    <col min="1791" max="1791" width="11.28515625" style="14" customWidth="1"/>
    <col min="1792" max="1792" width="43" style="14" customWidth="1"/>
    <col min="1793" max="1793" width="38.5703125" style="14" customWidth="1"/>
    <col min="1794" max="1794" width="13" style="14" customWidth="1"/>
    <col min="1795" max="1795" width="13.5703125" style="14" customWidth="1"/>
    <col min="1796" max="1796" width="8" style="14" customWidth="1"/>
    <col min="1797" max="1797" width="12.140625" style="14" customWidth="1"/>
    <col min="1798" max="2045" width="9.140625" style="14"/>
    <col min="2046" max="2046" width="6.85546875" style="14" customWidth="1"/>
    <col min="2047" max="2047" width="11.28515625" style="14" customWidth="1"/>
    <col min="2048" max="2048" width="43" style="14" customWidth="1"/>
    <col min="2049" max="2049" width="38.5703125" style="14" customWidth="1"/>
    <col min="2050" max="2050" width="13" style="14" customWidth="1"/>
    <col min="2051" max="2051" width="13.5703125" style="14" customWidth="1"/>
    <col min="2052" max="2052" width="8" style="14" customWidth="1"/>
    <col min="2053" max="2053" width="12.140625" style="14" customWidth="1"/>
    <col min="2054" max="2301" width="9.140625" style="14"/>
    <col min="2302" max="2302" width="6.85546875" style="14" customWidth="1"/>
    <col min="2303" max="2303" width="11.28515625" style="14" customWidth="1"/>
    <col min="2304" max="2304" width="43" style="14" customWidth="1"/>
    <col min="2305" max="2305" width="38.5703125" style="14" customWidth="1"/>
    <col min="2306" max="2306" width="13" style="14" customWidth="1"/>
    <col min="2307" max="2307" width="13.5703125" style="14" customWidth="1"/>
    <col min="2308" max="2308" width="8" style="14" customWidth="1"/>
    <col min="2309" max="2309" width="12.140625" style="14" customWidth="1"/>
    <col min="2310" max="2557" width="9.140625" style="14"/>
    <col min="2558" max="2558" width="6.85546875" style="14" customWidth="1"/>
    <col min="2559" max="2559" width="11.28515625" style="14" customWidth="1"/>
    <col min="2560" max="2560" width="43" style="14" customWidth="1"/>
    <col min="2561" max="2561" width="38.5703125" style="14" customWidth="1"/>
    <col min="2562" max="2562" width="13" style="14" customWidth="1"/>
    <col min="2563" max="2563" width="13.5703125" style="14" customWidth="1"/>
    <col min="2564" max="2564" width="8" style="14" customWidth="1"/>
    <col min="2565" max="2565" width="12.140625" style="14" customWidth="1"/>
    <col min="2566" max="2813" width="9.140625" style="14"/>
    <col min="2814" max="2814" width="6.85546875" style="14" customWidth="1"/>
    <col min="2815" max="2815" width="11.28515625" style="14" customWidth="1"/>
    <col min="2816" max="2816" width="43" style="14" customWidth="1"/>
    <col min="2817" max="2817" width="38.5703125" style="14" customWidth="1"/>
    <col min="2818" max="2818" width="13" style="14" customWidth="1"/>
    <col min="2819" max="2819" width="13.5703125" style="14" customWidth="1"/>
    <col min="2820" max="2820" width="8" style="14" customWidth="1"/>
    <col min="2821" max="2821" width="12.140625" style="14" customWidth="1"/>
    <col min="2822" max="3069" width="9.140625" style="14"/>
    <col min="3070" max="3070" width="6.85546875" style="14" customWidth="1"/>
    <col min="3071" max="3071" width="11.28515625" style="14" customWidth="1"/>
    <col min="3072" max="3072" width="43" style="14" customWidth="1"/>
    <col min="3073" max="3073" width="38.5703125" style="14" customWidth="1"/>
    <col min="3074" max="3074" width="13" style="14" customWidth="1"/>
    <col min="3075" max="3075" width="13.5703125" style="14" customWidth="1"/>
    <col min="3076" max="3076" width="8" style="14" customWidth="1"/>
    <col min="3077" max="3077" width="12.140625" style="14" customWidth="1"/>
    <col min="3078" max="3325" width="9.140625" style="14"/>
    <col min="3326" max="3326" width="6.85546875" style="14" customWidth="1"/>
    <col min="3327" max="3327" width="11.28515625" style="14" customWidth="1"/>
    <col min="3328" max="3328" width="43" style="14" customWidth="1"/>
    <col min="3329" max="3329" width="38.5703125" style="14" customWidth="1"/>
    <col min="3330" max="3330" width="13" style="14" customWidth="1"/>
    <col min="3331" max="3331" width="13.5703125" style="14" customWidth="1"/>
    <col min="3332" max="3332" width="8" style="14" customWidth="1"/>
    <col min="3333" max="3333" width="12.140625" style="14" customWidth="1"/>
    <col min="3334" max="3581" width="9.140625" style="14"/>
    <col min="3582" max="3582" width="6.85546875" style="14" customWidth="1"/>
    <col min="3583" max="3583" width="11.28515625" style="14" customWidth="1"/>
    <col min="3584" max="3584" width="43" style="14" customWidth="1"/>
    <col min="3585" max="3585" width="38.5703125" style="14" customWidth="1"/>
    <col min="3586" max="3586" width="13" style="14" customWidth="1"/>
    <col min="3587" max="3587" width="13.5703125" style="14" customWidth="1"/>
    <col min="3588" max="3588" width="8" style="14" customWidth="1"/>
    <col min="3589" max="3589" width="12.140625" style="14" customWidth="1"/>
    <col min="3590" max="3837" width="9.140625" style="14"/>
    <col min="3838" max="3838" width="6.85546875" style="14" customWidth="1"/>
    <col min="3839" max="3839" width="11.28515625" style="14" customWidth="1"/>
    <col min="3840" max="3840" width="43" style="14" customWidth="1"/>
    <col min="3841" max="3841" width="38.5703125" style="14" customWidth="1"/>
    <col min="3842" max="3842" width="13" style="14" customWidth="1"/>
    <col min="3843" max="3843" width="13.5703125" style="14" customWidth="1"/>
    <col min="3844" max="3844" width="8" style="14" customWidth="1"/>
    <col min="3845" max="3845" width="12.140625" style="14" customWidth="1"/>
    <col min="3846" max="4093" width="9.140625" style="14"/>
    <col min="4094" max="4094" width="6.85546875" style="14" customWidth="1"/>
    <col min="4095" max="4095" width="11.28515625" style="14" customWidth="1"/>
    <col min="4096" max="4096" width="43" style="14" customWidth="1"/>
    <col min="4097" max="4097" width="38.5703125" style="14" customWidth="1"/>
    <col min="4098" max="4098" width="13" style="14" customWidth="1"/>
    <col min="4099" max="4099" width="13.5703125" style="14" customWidth="1"/>
    <col min="4100" max="4100" width="8" style="14" customWidth="1"/>
    <col min="4101" max="4101" width="12.140625" style="14" customWidth="1"/>
    <col min="4102" max="4349" width="9.140625" style="14"/>
    <col min="4350" max="4350" width="6.85546875" style="14" customWidth="1"/>
    <col min="4351" max="4351" width="11.28515625" style="14" customWidth="1"/>
    <col min="4352" max="4352" width="43" style="14" customWidth="1"/>
    <col min="4353" max="4353" width="38.5703125" style="14" customWidth="1"/>
    <col min="4354" max="4354" width="13" style="14" customWidth="1"/>
    <col min="4355" max="4355" width="13.5703125" style="14" customWidth="1"/>
    <col min="4356" max="4356" width="8" style="14" customWidth="1"/>
    <col min="4357" max="4357" width="12.140625" style="14" customWidth="1"/>
    <col min="4358" max="4605" width="9.140625" style="14"/>
    <col min="4606" max="4606" width="6.85546875" style="14" customWidth="1"/>
    <col min="4607" max="4607" width="11.28515625" style="14" customWidth="1"/>
    <col min="4608" max="4608" width="43" style="14" customWidth="1"/>
    <col min="4609" max="4609" width="38.5703125" style="14" customWidth="1"/>
    <col min="4610" max="4610" width="13" style="14" customWidth="1"/>
    <col min="4611" max="4611" width="13.5703125" style="14" customWidth="1"/>
    <col min="4612" max="4612" width="8" style="14" customWidth="1"/>
    <col min="4613" max="4613" width="12.140625" style="14" customWidth="1"/>
    <col min="4614" max="4861" width="9.140625" style="14"/>
    <col min="4862" max="4862" width="6.85546875" style="14" customWidth="1"/>
    <col min="4863" max="4863" width="11.28515625" style="14" customWidth="1"/>
    <col min="4864" max="4864" width="43" style="14" customWidth="1"/>
    <col min="4865" max="4865" width="38.5703125" style="14" customWidth="1"/>
    <col min="4866" max="4866" width="13" style="14" customWidth="1"/>
    <col min="4867" max="4867" width="13.5703125" style="14" customWidth="1"/>
    <col min="4868" max="4868" width="8" style="14" customWidth="1"/>
    <col min="4869" max="4869" width="12.140625" style="14" customWidth="1"/>
    <col min="4870" max="5117" width="9.140625" style="14"/>
    <col min="5118" max="5118" width="6.85546875" style="14" customWidth="1"/>
    <col min="5119" max="5119" width="11.28515625" style="14" customWidth="1"/>
    <col min="5120" max="5120" width="43" style="14" customWidth="1"/>
    <col min="5121" max="5121" width="38.5703125" style="14" customWidth="1"/>
    <col min="5122" max="5122" width="13" style="14" customWidth="1"/>
    <col min="5123" max="5123" width="13.5703125" style="14" customWidth="1"/>
    <col min="5124" max="5124" width="8" style="14" customWidth="1"/>
    <col min="5125" max="5125" width="12.140625" style="14" customWidth="1"/>
    <col min="5126" max="5373" width="9.140625" style="14"/>
    <col min="5374" max="5374" width="6.85546875" style="14" customWidth="1"/>
    <col min="5375" max="5375" width="11.28515625" style="14" customWidth="1"/>
    <col min="5376" max="5376" width="43" style="14" customWidth="1"/>
    <col min="5377" max="5377" width="38.5703125" style="14" customWidth="1"/>
    <col min="5378" max="5378" width="13" style="14" customWidth="1"/>
    <col min="5379" max="5379" width="13.5703125" style="14" customWidth="1"/>
    <col min="5380" max="5380" width="8" style="14" customWidth="1"/>
    <col min="5381" max="5381" width="12.140625" style="14" customWidth="1"/>
    <col min="5382" max="5629" width="9.140625" style="14"/>
    <col min="5630" max="5630" width="6.85546875" style="14" customWidth="1"/>
    <col min="5631" max="5631" width="11.28515625" style="14" customWidth="1"/>
    <col min="5632" max="5632" width="43" style="14" customWidth="1"/>
    <col min="5633" max="5633" width="38.5703125" style="14" customWidth="1"/>
    <col min="5634" max="5634" width="13" style="14" customWidth="1"/>
    <col min="5635" max="5635" width="13.5703125" style="14" customWidth="1"/>
    <col min="5636" max="5636" width="8" style="14" customWidth="1"/>
    <col min="5637" max="5637" width="12.140625" style="14" customWidth="1"/>
    <col min="5638" max="5885" width="9.140625" style="14"/>
    <col min="5886" max="5886" width="6.85546875" style="14" customWidth="1"/>
    <col min="5887" max="5887" width="11.28515625" style="14" customWidth="1"/>
    <col min="5888" max="5888" width="43" style="14" customWidth="1"/>
    <col min="5889" max="5889" width="38.5703125" style="14" customWidth="1"/>
    <col min="5890" max="5890" width="13" style="14" customWidth="1"/>
    <col min="5891" max="5891" width="13.5703125" style="14" customWidth="1"/>
    <col min="5892" max="5892" width="8" style="14" customWidth="1"/>
    <col min="5893" max="5893" width="12.140625" style="14" customWidth="1"/>
    <col min="5894" max="6141" width="9.140625" style="14"/>
    <col min="6142" max="6142" width="6.85546875" style="14" customWidth="1"/>
    <col min="6143" max="6143" width="11.28515625" style="14" customWidth="1"/>
    <col min="6144" max="6144" width="43" style="14" customWidth="1"/>
    <col min="6145" max="6145" width="38.5703125" style="14" customWidth="1"/>
    <col min="6146" max="6146" width="13" style="14" customWidth="1"/>
    <col min="6147" max="6147" width="13.5703125" style="14" customWidth="1"/>
    <col min="6148" max="6148" width="8" style="14" customWidth="1"/>
    <col min="6149" max="6149" width="12.140625" style="14" customWidth="1"/>
    <col min="6150" max="6397" width="9.140625" style="14"/>
    <col min="6398" max="6398" width="6.85546875" style="14" customWidth="1"/>
    <col min="6399" max="6399" width="11.28515625" style="14" customWidth="1"/>
    <col min="6400" max="6400" width="43" style="14" customWidth="1"/>
    <col min="6401" max="6401" width="38.5703125" style="14" customWidth="1"/>
    <col min="6402" max="6402" width="13" style="14" customWidth="1"/>
    <col min="6403" max="6403" width="13.5703125" style="14" customWidth="1"/>
    <col min="6404" max="6404" width="8" style="14" customWidth="1"/>
    <col min="6405" max="6405" width="12.140625" style="14" customWidth="1"/>
    <col min="6406" max="6653" width="9.140625" style="14"/>
    <col min="6654" max="6654" width="6.85546875" style="14" customWidth="1"/>
    <col min="6655" max="6655" width="11.28515625" style="14" customWidth="1"/>
    <col min="6656" max="6656" width="43" style="14" customWidth="1"/>
    <col min="6657" max="6657" width="38.5703125" style="14" customWidth="1"/>
    <col min="6658" max="6658" width="13" style="14" customWidth="1"/>
    <col min="6659" max="6659" width="13.5703125" style="14" customWidth="1"/>
    <col min="6660" max="6660" width="8" style="14" customWidth="1"/>
    <col min="6661" max="6661" width="12.140625" style="14" customWidth="1"/>
    <col min="6662" max="6909" width="9.140625" style="14"/>
    <col min="6910" max="6910" width="6.85546875" style="14" customWidth="1"/>
    <col min="6911" max="6911" width="11.28515625" style="14" customWidth="1"/>
    <col min="6912" max="6912" width="43" style="14" customWidth="1"/>
    <col min="6913" max="6913" width="38.5703125" style="14" customWidth="1"/>
    <col min="6914" max="6914" width="13" style="14" customWidth="1"/>
    <col min="6915" max="6915" width="13.5703125" style="14" customWidth="1"/>
    <col min="6916" max="6916" width="8" style="14" customWidth="1"/>
    <col min="6917" max="6917" width="12.140625" style="14" customWidth="1"/>
    <col min="6918" max="7165" width="9.140625" style="14"/>
    <col min="7166" max="7166" width="6.85546875" style="14" customWidth="1"/>
    <col min="7167" max="7167" width="11.28515625" style="14" customWidth="1"/>
    <col min="7168" max="7168" width="43" style="14" customWidth="1"/>
    <col min="7169" max="7169" width="38.5703125" style="14" customWidth="1"/>
    <col min="7170" max="7170" width="13" style="14" customWidth="1"/>
    <col min="7171" max="7171" width="13.5703125" style="14" customWidth="1"/>
    <col min="7172" max="7172" width="8" style="14" customWidth="1"/>
    <col min="7173" max="7173" width="12.140625" style="14" customWidth="1"/>
    <col min="7174" max="7421" width="9.140625" style="14"/>
    <col min="7422" max="7422" width="6.85546875" style="14" customWidth="1"/>
    <col min="7423" max="7423" width="11.28515625" style="14" customWidth="1"/>
    <col min="7424" max="7424" width="43" style="14" customWidth="1"/>
    <col min="7425" max="7425" width="38.5703125" style="14" customWidth="1"/>
    <col min="7426" max="7426" width="13" style="14" customWidth="1"/>
    <col min="7427" max="7427" width="13.5703125" style="14" customWidth="1"/>
    <col min="7428" max="7428" width="8" style="14" customWidth="1"/>
    <col min="7429" max="7429" width="12.140625" style="14" customWidth="1"/>
    <col min="7430" max="7677" width="9.140625" style="14"/>
    <col min="7678" max="7678" width="6.85546875" style="14" customWidth="1"/>
    <col min="7679" max="7679" width="11.28515625" style="14" customWidth="1"/>
    <col min="7680" max="7680" width="43" style="14" customWidth="1"/>
    <col min="7681" max="7681" width="38.5703125" style="14" customWidth="1"/>
    <col min="7682" max="7682" width="13" style="14" customWidth="1"/>
    <col min="7683" max="7683" width="13.5703125" style="14" customWidth="1"/>
    <col min="7684" max="7684" width="8" style="14" customWidth="1"/>
    <col min="7685" max="7685" width="12.140625" style="14" customWidth="1"/>
    <col min="7686" max="7933" width="9.140625" style="14"/>
    <col min="7934" max="7934" width="6.85546875" style="14" customWidth="1"/>
    <col min="7935" max="7935" width="11.28515625" style="14" customWidth="1"/>
    <col min="7936" max="7936" width="43" style="14" customWidth="1"/>
    <col min="7937" max="7937" width="38.5703125" style="14" customWidth="1"/>
    <col min="7938" max="7938" width="13" style="14" customWidth="1"/>
    <col min="7939" max="7939" width="13.5703125" style="14" customWidth="1"/>
    <col min="7940" max="7940" width="8" style="14" customWidth="1"/>
    <col min="7941" max="7941" width="12.140625" style="14" customWidth="1"/>
    <col min="7942" max="8189" width="9.140625" style="14"/>
    <col min="8190" max="8190" width="6.85546875" style="14" customWidth="1"/>
    <col min="8191" max="8191" width="11.28515625" style="14" customWidth="1"/>
    <col min="8192" max="8192" width="43" style="14" customWidth="1"/>
    <col min="8193" max="8193" width="38.5703125" style="14" customWidth="1"/>
    <col min="8194" max="8194" width="13" style="14" customWidth="1"/>
    <col min="8195" max="8195" width="13.5703125" style="14" customWidth="1"/>
    <col min="8196" max="8196" width="8" style="14" customWidth="1"/>
    <col min="8197" max="8197" width="12.140625" style="14" customWidth="1"/>
    <col min="8198" max="8445" width="9.140625" style="14"/>
    <col min="8446" max="8446" width="6.85546875" style="14" customWidth="1"/>
    <col min="8447" max="8447" width="11.28515625" style="14" customWidth="1"/>
    <col min="8448" max="8448" width="43" style="14" customWidth="1"/>
    <col min="8449" max="8449" width="38.5703125" style="14" customWidth="1"/>
    <col min="8450" max="8450" width="13" style="14" customWidth="1"/>
    <col min="8451" max="8451" width="13.5703125" style="14" customWidth="1"/>
    <col min="8452" max="8452" width="8" style="14" customWidth="1"/>
    <col min="8453" max="8453" width="12.140625" style="14" customWidth="1"/>
    <col min="8454" max="8701" width="9.140625" style="14"/>
    <col min="8702" max="8702" width="6.85546875" style="14" customWidth="1"/>
    <col min="8703" max="8703" width="11.28515625" style="14" customWidth="1"/>
    <col min="8704" max="8704" width="43" style="14" customWidth="1"/>
    <col min="8705" max="8705" width="38.5703125" style="14" customWidth="1"/>
    <col min="8706" max="8706" width="13" style="14" customWidth="1"/>
    <col min="8707" max="8707" width="13.5703125" style="14" customWidth="1"/>
    <col min="8708" max="8708" width="8" style="14" customWidth="1"/>
    <col min="8709" max="8709" width="12.140625" style="14" customWidth="1"/>
    <col min="8710" max="8957" width="9.140625" style="14"/>
    <col min="8958" max="8958" width="6.85546875" style="14" customWidth="1"/>
    <col min="8959" max="8959" width="11.28515625" style="14" customWidth="1"/>
    <col min="8960" max="8960" width="43" style="14" customWidth="1"/>
    <col min="8961" max="8961" width="38.5703125" style="14" customWidth="1"/>
    <col min="8962" max="8962" width="13" style="14" customWidth="1"/>
    <col min="8963" max="8963" width="13.5703125" style="14" customWidth="1"/>
    <col min="8964" max="8964" width="8" style="14" customWidth="1"/>
    <col min="8965" max="8965" width="12.140625" style="14" customWidth="1"/>
    <col min="8966" max="9213" width="9.140625" style="14"/>
    <col min="9214" max="9214" width="6.85546875" style="14" customWidth="1"/>
    <col min="9215" max="9215" width="11.28515625" style="14" customWidth="1"/>
    <col min="9216" max="9216" width="43" style="14" customWidth="1"/>
    <col min="9217" max="9217" width="38.5703125" style="14" customWidth="1"/>
    <col min="9218" max="9218" width="13" style="14" customWidth="1"/>
    <col min="9219" max="9219" width="13.5703125" style="14" customWidth="1"/>
    <col min="9220" max="9220" width="8" style="14" customWidth="1"/>
    <col min="9221" max="9221" width="12.140625" style="14" customWidth="1"/>
    <col min="9222" max="9469" width="9.140625" style="14"/>
    <col min="9470" max="9470" width="6.85546875" style="14" customWidth="1"/>
    <col min="9471" max="9471" width="11.28515625" style="14" customWidth="1"/>
    <col min="9472" max="9472" width="43" style="14" customWidth="1"/>
    <col min="9473" max="9473" width="38.5703125" style="14" customWidth="1"/>
    <col min="9474" max="9474" width="13" style="14" customWidth="1"/>
    <col min="9475" max="9475" width="13.5703125" style="14" customWidth="1"/>
    <col min="9476" max="9476" width="8" style="14" customWidth="1"/>
    <col min="9477" max="9477" width="12.140625" style="14" customWidth="1"/>
    <col min="9478" max="9725" width="9.140625" style="14"/>
    <col min="9726" max="9726" width="6.85546875" style="14" customWidth="1"/>
    <col min="9727" max="9727" width="11.28515625" style="14" customWidth="1"/>
    <col min="9728" max="9728" width="43" style="14" customWidth="1"/>
    <col min="9729" max="9729" width="38.5703125" style="14" customWidth="1"/>
    <col min="9730" max="9730" width="13" style="14" customWidth="1"/>
    <col min="9731" max="9731" width="13.5703125" style="14" customWidth="1"/>
    <col min="9732" max="9732" width="8" style="14" customWidth="1"/>
    <col min="9733" max="9733" width="12.140625" style="14" customWidth="1"/>
    <col min="9734" max="9981" width="9.140625" style="14"/>
    <col min="9982" max="9982" width="6.85546875" style="14" customWidth="1"/>
    <col min="9983" max="9983" width="11.28515625" style="14" customWidth="1"/>
    <col min="9984" max="9984" width="43" style="14" customWidth="1"/>
    <col min="9985" max="9985" width="38.5703125" style="14" customWidth="1"/>
    <col min="9986" max="9986" width="13" style="14" customWidth="1"/>
    <col min="9987" max="9987" width="13.5703125" style="14" customWidth="1"/>
    <col min="9988" max="9988" width="8" style="14" customWidth="1"/>
    <col min="9989" max="9989" width="12.140625" style="14" customWidth="1"/>
    <col min="9990" max="10237" width="9.140625" style="14"/>
    <col min="10238" max="10238" width="6.85546875" style="14" customWidth="1"/>
    <col min="10239" max="10239" width="11.28515625" style="14" customWidth="1"/>
    <col min="10240" max="10240" width="43" style="14" customWidth="1"/>
    <col min="10241" max="10241" width="38.5703125" style="14" customWidth="1"/>
    <col min="10242" max="10242" width="13" style="14" customWidth="1"/>
    <col min="10243" max="10243" width="13.5703125" style="14" customWidth="1"/>
    <col min="10244" max="10244" width="8" style="14" customWidth="1"/>
    <col min="10245" max="10245" width="12.140625" style="14" customWidth="1"/>
    <col min="10246" max="10493" width="9.140625" style="14"/>
    <col min="10494" max="10494" width="6.85546875" style="14" customWidth="1"/>
    <col min="10495" max="10495" width="11.28515625" style="14" customWidth="1"/>
    <col min="10496" max="10496" width="43" style="14" customWidth="1"/>
    <col min="10497" max="10497" width="38.5703125" style="14" customWidth="1"/>
    <col min="10498" max="10498" width="13" style="14" customWidth="1"/>
    <col min="10499" max="10499" width="13.5703125" style="14" customWidth="1"/>
    <col min="10500" max="10500" width="8" style="14" customWidth="1"/>
    <col min="10501" max="10501" width="12.140625" style="14" customWidth="1"/>
    <col min="10502" max="10749" width="9.140625" style="14"/>
    <col min="10750" max="10750" width="6.85546875" style="14" customWidth="1"/>
    <col min="10751" max="10751" width="11.28515625" style="14" customWidth="1"/>
    <col min="10752" max="10752" width="43" style="14" customWidth="1"/>
    <col min="10753" max="10753" width="38.5703125" style="14" customWidth="1"/>
    <col min="10754" max="10754" width="13" style="14" customWidth="1"/>
    <col min="10755" max="10755" width="13.5703125" style="14" customWidth="1"/>
    <col min="10756" max="10756" width="8" style="14" customWidth="1"/>
    <col min="10757" max="10757" width="12.140625" style="14" customWidth="1"/>
    <col min="10758" max="11005" width="9.140625" style="14"/>
    <col min="11006" max="11006" width="6.85546875" style="14" customWidth="1"/>
    <col min="11007" max="11007" width="11.28515625" style="14" customWidth="1"/>
    <col min="11008" max="11008" width="43" style="14" customWidth="1"/>
    <col min="11009" max="11009" width="38.5703125" style="14" customWidth="1"/>
    <col min="11010" max="11010" width="13" style="14" customWidth="1"/>
    <col min="11011" max="11011" width="13.5703125" style="14" customWidth="1"/>
    <col min="11012" max="11012" width="8" style="14" customWidth="1"/>
    <col min="11013" max="11013" width="12.140625" style="14" customWidth="1"/>
    <col min="11014" max="11261" width="9.140625" style="14"/>
    <col min="11262" max="11262" width="6.85546875" style="14" customWidth="1"/>
    <col min="11263" max="11263" width="11.28515625" style="14" customWidth="1"/>
    <col min="11264" max="11264" width="43" style="14" customWidth="1"/>
    <col min="11265" max="11265" width="38.5703125" style="14" customWidth="1"/>
    <col min="11266" max="11266" width="13" style="14" customWidth="1"/>
    <col min="11267" max="11267" width="13.5703125" style="14" customWidth="1"/>
    <col min="11268" max="11268" width="8" style="14" customWidth="1"/>
    <col min="11269" max="11269" width="12.140625" style="14" customWidth="1"/>
    <col min="11270" max="11517" width="9.140625" style="14"/>
    <col min="11518" max="11518" width="6.85546875" style="14" customWidth="1"/>
    <col min="11519" max="11519" width="11.28515625" style="14" customWidth="1"/>
    <col min="11520" max="11520" width="43" style="14" customWidth="1"/>
    <col min="11521" max="11521" width="38.5703125" style="14" customWidth="1"/>
    <col min="11522" max="11522" width="13" style="14" customWidth="1"/>
    <col min="11523" max="11523" width="13.5703125" style="14" customWidth="1"/>
    <col min="11524" max="11524" width="8" style="14" customWidth="1"/>
    <col min="11525" max="11525" width="12.140625" style="14" customWidth="1"/>
    <col min="11526" max="11773" width="9.140625" style="14"/>
    <col min="11774" max="11774" width="6.85546875" style="14" customWidth="1"/>
    <col min="11775" max="11775" width="11.28515625" style="14" customWidth="1"/>
    <col min="11776" max="11776" width="43" style="14" customWidth="1"/>
    <col min="11777" max="11777" width="38.5703125" style="14" customWidth="1"/>
    <col min="11778" max="11778" width="13" style="14" customWidth="1"/>
    <col min="11779" max="11779" width="13.5703125" style="14" customWidth="1"/>
    <col min="11780" max="11780" width="8" style="14" customWidth="1"/>
    <col min="11781" max="11781" width="12.140625" style="14" customWidth="1"/>
    <col min="11782" max="12029" width="9.140625" style="14"/>
    <col min="12030" max="12030" width="6.85546875" style="14" customWidth="1"/>
    <col min="12031" max="12031" width="11.28515625" style="14" customWidth="1"/>
    <col min="12032" max="12032" width="43" style="14" customWidth="1"/>
    <col min="12033" max="12033" width="38.5703125" style="14" customWidth="1"/>
    <col min="12034" max="12034" width="13" style="14" customWidth="1"/>
    <col min="12035" max="12035" width="13.5703125" style="14" customWidth="1"/>
    <col min="12036" max="12036" width="8" style="14" customWidth="1"/>
    <col min="12037" max="12037" width="12.140625" style="14" customWidth="1"/>
    <col min="12038" max="12285" width="9.140625" style="14"/>
    <col min="12286" max="12286" width="6.85546875" style="14" customWidth="1"/>
    <col min="12287" max="12287" width="11.28515625" style="14" customWidth="1"/>
    <col min="12288" max="12288" width="43" style="14" customWidth="1"/>
    <col min="12289" max="12289" width="38.5703125" style="14" customWidth="1"/>
    <col min="12290" max="12290" width="13" style="14" customWidth="1"/>
    <col min="12291" max="12291" width="13.5703125" style="14" customWidth="1"/>
    <col min="12292" max="12292" width="8" style="14" customWidth="1"/>
    <col min="12293" max="12293" width="12.140625" style="14" customWidth="1"/>
    <col min="12294" max="12541" width="9.140625" style="14"/>
    <col min="12542" max="12542" width="6.85546875" style="14" customWidth="1"/>
    <col min="12543" max="12543" width="11.28515625" style="14" customWidth="1"/>
    <col min="12544" max="12544" width="43" style="14" customWidth="1"/>
    <col min="12545" max="12545" width="38.5703125" style="14" customWidth="1"/>
    <col min="12546" max="12546" width="13" style="14" customWidth="1"/>
    <col min="12547" max="12547" width="13.5703125" style="14" customWidth="1"/>
    <col min="12548" max="12548" width="8" style="14" customWidth="1"/>
    <col min="12549" max="12549" width="12.140625" style="14" customWidth="1"/>
    <col min="12550" max="12797" width="9.140625" style="14"/>
    <col min="12798" max="12798" width="6.85546875" style="14" customWidth="1"/>
    <col min="12799" max="12799" width="11.28515625" style="14" customWidth="1"/>
    <col min="12800" max="12800" width="43" style="14" customWidth="1"/>
    <col min="12801" max="12801" width="38.5703125" style="14" customWidth="1"/>
    <col min="12802" max="12802" width="13" style="14" customWidth="1"/>
    <col min="12803" max="12803" width="13.5703125" style="14" customWidth="1"/>
    <col min="12804" max="12804" width="8" style="14" customWidth="1"/>
    <col min="12805" max="12805" width="12.140625" style="14" customWidth="1"/>
    <col min="12806" max="13053" width="9.140625" style="14"/>
    <col min="13054" max="13054" width="6.85546875" style="14" customWidth="1"/>
    <col min="13055" max="13055" width="11.28515625" style="14" customWidth="1"/>
    <col min="13056" max="13056" width="43" style="14" customWidth="1"/>
    <col min="13057" max="13057" width="38.5703125" style="14" customWidth="1"/>
    <col min="13058" max="13058" width="13" style="14" customWidth="1"/>
    <col min="13059" max="13059" width="13.5703125" style="14" customWidth="1"/>
    <col min="13060" max="13060" width="8" style="14" customWidth="1"/>
    <col min="13061" max="13061" width="12.140625" style="14" customWidth="1"/>
    <col min="13062" max="13309" width="9.140625" style="14"/>
    <col min="13310" max="13310" width="6.85546875" style="14" customWidth="1"/>
    <col min="13311" max="13311" width="11.28515625" style="14" customWidth="1"/>
    <col min="13312" max="13312" width="43" style="14" customWidth="1"/>
    <col min="13313" max="13313" width="38.5703125" style="14" customWidth="1"/>
    <col min="13314" max="13314" width="13" style="14" customWidth="1"/>
    <col min="13315" max="13315" width="13.5703125" style="14" customWidth="1"/>
    <col min="13316" max="13316" width="8" style="14" customWidth="1"/>
    <col min="13317" max="13317" width="12.140625" style="14" customWidth="1"/>
    <col min="13318" max="13565" width="9.140625" style="14"/>
    <col min="13566" max="13566" width="6.85546875" style="14" customWidth="1"/>
    <col min="13567" max="13567" width="11.28515625" style="14" customWidth="1"/>
    <col min="13568" max="13568" width="43" style="14" customWidth="1"/>
    <col min="13569" max="13569" width="38.5703125" style="14" customWidth="1"/>
    <col min="13570" max="13570" width="13" style="14" customWidth="1"/>
    <col min="13571" max="13571" width="13.5703125" style="14" customWidth="1"/>
    <col min="13572" max="13572" width="8" style="14" customWidth="1"/>
    <col min="13573" max="13573" width="12.140625" style="14" customWidth="1"/>
    <col min="13574" max="13821" width="9.140625" style="14"/>
    <col min="13822" max="13822" width="6.85546875" style="14" customWidth="1"/>
    <col min="13823" max="13823" width="11.28515625" style="14" customWidth="1"/>
    <col min="13824" max="13824" width="43" style="14" customWidth="1"/>
    <col min="13825" max="13825" width="38.5703125" style="14" customWidth="1"/>
    <col min="13826" max="13826" width="13" style="14" customWidth="1"/>
    <col min="13827" max="13827" width="13.5703125" style="14" customWidth="1"/>
    <col min="13828" max="13828" width="8" style="14" customWidth="1"/>
    <col min="13829" max="13829" width="12.140625" style="14" customWidth="1"/>
    <col min="13830" max="14077" width="9.140625" style="14"/>
    <col min="14078" max="14078" width="6.85546875" style="14" customWidth="1"/>
    <col min="14079" max="14079" width="11.28515625" style="14" customWidth="1"/>
    <col min="14080" max="14080" width="43" style="14" customWidth="1"/>
    <col min="14081" max="14081" width="38.5703125" style="14" customWidth="1"/>
    <col min="14082" max="14082" width="13" style="14" customWidth="1"/>
    <col min="14083" max="14083" width="13.5703125" style="14" customWidth="1"/>
    <col min="14084" max="14084" width="8" style="14" customWidth="1"/>
    <col min="14085" max="14085" width="12.140625" style="14" customWidth="1"/>
    <col min="14086" max="14333" width="9.140625" style="14"/>
    <col min="14334" max="14334" width="6.85546875" style="14" customWidth="1"/>
    <col min="14335" max="14335" width="11.28515625" style="14" customWidth="1"/>
    <col min="14336" max="14336" width="43" style="14" customWidth="1"/>
    <col min="14337" max="14337" width="38.5703125" style="14" customWidth="1"/>
    <col min="14338" max="14338" width="13" style="14" customWidth="1"/>
    <col min="14339" max="14339" width="13.5703125" style="14" customWidth="1"/>
    <col min="14340" max="14340" width="8" style="14" customWidth="1"/>
    <col min="14341" max="14341" width="12.140625" style="14" customWidth="1"/>
    <col min="14342" max="14589" width="9.140625" style="14"/>
    <col min="14590" max="14590" width="6.85546875" style="14" customWidth="1"/>
    <col min="14591" max="14591" width="11.28515625" style="14" customWidth="1"/>
    <col min="14592" max="14592" width="43" style="14" customWidth="1"/>
    <col min="14593" max="14593" width="38.5703125" style="14" customWidth="1"/>
    <col min="14594" max="14594" width="13" style="14" customWidth="1"/>
    <col min="14595" max="14595" width="13.5703125" style="14" customWidth="1"/>
    <col min="14596" max="14596" width="8" style="14" customWidth="1"/>
    <col min="14597" max="14597" width="12.140625" style="14" customWidth="1"/>
    <col min="14598" max="14845" width="9.140625" style="14"/>
    <col min="14846" max="14846" width="6.85546875" style="14" customWidth="1"/>
    <col min="14847" max="14847" width="11.28515625" style="14" customWidth="1"/>
    <col min="14848" max="14848" width="43" style="14" customWidth="1"/>
    <col min="14849" max="14849" width="38.5703125" style="14" customWidth="1"/>
    <col min="14850" max="14850" width="13" style="14" customWidth="1"/>
    <col min="14851" max="14851" width="13.5703125" style="14" customWidth="1"/>
    <col min="14852" max="14852" width="8" style="14" customWidth="1"/>
    <col min="14853" max="14853" width="12.140625" style="14" customWidth="1"/>
    <col min="14854" max="15101" width="9.140625" style="14"/>
    <col min="15102" max="15102" width="6.85546875" style="14" customWidth="1"/>
    <col min="15103" max="15103" width="11.28515625" style="14" customWidth="1"/>
    <col min="15104" max="15104" width="43" style="14" customWidth="1"/>
    <col min="15105" max="15105" width="38.5703125" style="14" customWidth="1"/>
    <col min="15106" max="15106" width="13" style="14" customWidth="1"/>
    <col min="15107" max="15107" width="13.5703125" style="14" customWidth="1"/>
    <col min="15108" max="15108" width="8" style="14" customWidth="1"/>
    <col min="15109" max="15109" width="12.140625" style="14" customWidth="1"/>
    <col min="15110" max="15357" width="9.140625" style="14"/>
    <col min="15358" max="15358" width="6.85546875" style="14" customWidth="1"/>
    <col min="15359" max="15359" width="11.28515625" style="14" customWidth="1"/>
    <col min="15360" max="15360" width="43" style="14" customWidth="1"/>
    <col min="15361" max="15361" width="38.5703125" style="14" customWidth="1"/>
    <col min="15362" max="15362" width="13" style="14" customWidth="1"/>
    <col min="15363" max="15363" width="13.5703125" style="14" customWidth="1"/>
    <col min="15364" max="15364" width="8" style="14" customWidth="1"/>
    <col min="15365" max="15365" width="12.140625" style="14" customWidth="1"/>
    <col min="15366" max="15613" width="9.140625" style="14"/>
    <col min="15614" max="15614" width="6.85546875" style="14" customWidth="1"/>
    <col min="15615" max="15615" width="11.28515625" style="14" customWidth="1"/>
    <col min="15616" max="15616" width="43" style="14" customWidth="1"/>
    <col min="15617" max="15617" width="38.5703125" style="14" customWidth="1"/>
    <col min="15618" max="15618" width="13" style="14" customWidth="1"/>
    <col min="15619" max="15619" width="13.5703125" style="14" customWidth="1"/>
    <col min="15620" max="15620" width="8" style="14" customWidth="1"/>
    <col min="15621" max="15621" width="12.140625" style="14" customWidth="1"/>
    <col min="15622" max="15869" width="9.140625" style="14"/>
    <col min="15870" max="15870" width="6.85546875" style="14" customWidth="1"/>
    <col min="15871" max="15871" width="11.28515625" style="14" customWidth="1"/>
    <col min="15872" max="15872" width="43" style="14" customWidth="1"/>
    <col min="15873" max="15873" width="38.5703125" style="14" customWidth="1"/>
    <col min="15874" max="15874" width="13" style="14" customWidth="1"/>
    <col min="15875" max="15875" width="13.5703125" style="14" customWidth="1"/>
    <col min="15876" max="15876" width="8" style="14" customWidth="1"/>
    <col min="15877" max="15877" width="12.140625" style="14" customWidth="1"/>
    <col min="15878" max="16125" width="9.140625" style="14"/>
    <col min="16126" max="16126" width="6.85546875" style="14" customWidth="1"/>
    <col min="16127" max="16127" width="11.28515625" style="14" customWidth="1"/>
    <col min="16128" max="16128" width="43" style="14" customWidth="1"/>
    <col min="16129" max="16129" width="38.5703125" style="14" customWidth="1"/>
    <col min="16130" max="16130" width="13" style="14" customWidth="1"/>
    <col min="16131" max="16131" width="13.5703125" style="14" customWidth="1"/>
    <col min="16132" max="16132" width="8" style="14" customWidth="1"/>
    <col min="16133" max="16133" width="12.140625" style="14" customWidth="1"/>
    <col min="16134" max="16384" width="9.140625" style="14"/>
  </cols>
  <sheetData>
    <row r="1" spans="1:7" x14ac:dyDescent="0.25">
      <c r="A1" s="4" t="s">
        <v>596</v>
      </c>
      <c r="B1" s="49"/>
      <c r="C1" s="19"/>
      <c r="D1" s="50"/>
      <c r="E1" s="19"/>
      <c r="F1" s="19"/>
      <c r="G1" s="19"/>
    </row>
    <row r="2" spans="1:7" ht="15" customHeight="1" x14ac:dyDescent="0.25">
      <c r="A2" s="4" t="s">
        <v>597</v>
      </c>
      <c r="B2" s="4"/>
      <c r="C2" s="19"/>
      <c r="D2" s="18"/>
      <c r="E2" s="19"/>
      <c r="F2" s="19"/>
      <c r="G2" s="19"/>
    </row>
    <row r="3" spans="1:7" ht="15" customHeight="1" x14ac:dyDescent="0.25">
      <c r="A3" s="4" t="s">
        <v>598</v>
      </c>
      <c r="B3" s="4"/>
      <c r="C3" s="19"/>
      <c r="D3" s="18"/>
      <c r="E3" s="19"/>
      <c r="F3" s="19"/>
      <c r="G3" s="19"/>
    </row>
    <row r="4" spans="1:7" x14ac:dyDescent="0.25">
      <c r="A4" s="51"/>
      <c r="B4" s="4"/>
      <c r="C4" s="19"/>
      <c r="D4" s="18"/>
      <c r="E4" s="19"/>
      <c r="F4" s="19"/>
      <c r="G4" s="19"/>
    </row>
    <row r="5" spans="1:7" x14ac:dyDescent="0.25">
      <c r="A5" s="52"/>
      <c r="B5" s="53"/>
      <c r="C5" s="19"/>
      <c r="D5" s="18"/>
      <c r="E5" s="19"/>
      <c r="F5" s="19"/>
      <c r="G5" s="19"/>
    </row>
    <row r="6" spans="1:7" ht="15.75" x14ac:dyDescent="0.25">
      <c r="A6" s="107" t="s">
        <v>601</v>
      </c>
      <c r="B6" s="107"/>
      <c r="C6" s="107"/>
      <c r="D6" s="107"/>
      <c r="E6" s="107"/>
      <c r="F6" s="107"/>
      <c r="G6" s="107"/>
    </row>
    <row r="7" spans="1:7" x14ac:dyDescent="0.25">
      <c r="A7" s="108" t="s">
        <v>602</v>
      </c>
      <c r="B7" s="108"/>
      <c r="C7" s="108"/>
      <c r="D7" s="108"/>
      <c r="E7" s="108"/>
      <c r="F7" s="108"/>
      <c r="G7" s="108"/>
    </row>
    <row r="8" spans="1:7" x14ac:dyDescent="0.25">
      <c r="A8" s="19"/>
      <c r="B8" s="16"/>
      <c r="C8" s="19"/>
      <c r="D8" s="18"/>
      <c r="E8" s="19"/>
      <c r="F8" s="19"/>
      <c r="G8" s="19"/>
    </row>
    <row r="9" spans="1:7" s="20" customFormat="1" x14ac:dyDescent="0.25">
      <c r="A9" s="15" t="s">
        <v>603</v>
      </c>
      <c r="B9" s="104"/>
      <c r="C9" s="17" t="s">
        <v>1492</v>
      </c>
      <c r="D9" s="18"/>
      <c r="E9" s="19"/>
      <c r="F9" s="19"/>
      <c r="G9" s="19"/>
    </row>
    <row r="10" spans="1:7" s="20" customFormat="1" x14ac:dyDescent="0.25">
      <c r="A10" s="15" t="s">
        <v>604</v>
      </c>
      <c r="B10" s="104"/>
      <c r="C10" s="17" t="s">
        <v>1493</v>
      </c>
      <c r="D10" s="18"/>
      <c r="E10" s="19"/>
      <c r="F10" s="19"/>
      <c r="G10" s="19"/>
    </row>
    <row r="11" spans="1:7" s="20" customFormat="1" x14ac:dyDescent="0.25">
      <c r="A11" s="15" t="s">
        <v>605</v>
      </c>
      <c r="B11" s="104"/>
      <c r="C11" s="21" t="s">
        <v>1494</v>
      </c>
      <c r="D11" s="18"/>
      <c r="E11" s="19"/>
      <c r="F11" s="19"/>
      <c r="G11" s="19"/>
    </row>
    <row r="12" spans="1:7" s="20" customFormat="1" x14ac:dyDescent="0.25">
      <c r="A12" s="15" t="s">
        <v>606</v>
      </c>
      <c r="B12" s="104"/>
      <c r="C12" s="22">
        <f ca="1">TODAY()</f>
        <v>44225</v>
      </c>
      <c r="D12" s="18"/>
      <c r="E12" s="19"/>
      <c r="F12" s="19"/>
      <c r="G12" s="19"/>
    </row>
    <row r="13" spans="1:7" s="20" customFormat="1" x14ac:dyDescent="0.25">
      <c r="A13" s="15" t="s">
        <v>607</v>
      </c>
      <c r="B13" s="104"/>
      <c r="C13" s="22">
        <f ca="1">C12+30</f>
        <v>44255</v>
      </c>
      <c r="D13" s="18"/>
      <c r="E13" s="19"/>
      <c r="F13" s="19"/>
      <c r="G13" s="19"/>
    </row>
    <row r="14" spans="1:7" x14ac:dyDescent="0.25">
      <c r="A14" s="19"/>
      <c r="B14" s="19"/>
      <c r="C14" s="19"/>
      <c r="D14" s="50"/>
      <c r="E14" s="19"/>
      <c r="F14" s="19"/>
      <c r="G14" s="19"/>
    </row>
    <row r="15" spans="1:7" x14ac:dyDescent="0.25">
      <c r="A15" s="19"/>
      <c r="B15" s="19"/>
      <c r="C15" s="19"/>
      <c r="D15" s="54" t="s">
        <v>608</v>
      </c>
      <c r="E15" s="55">
        <v>0</v>
      </c>
      <c r="F15" s="19"/>
      <c r="G15" s="19"/>
    </row>
    <row r="16" spans="1:7" ht="34.5" customHeight="1" x14ac:dyDescent="0.25">
      <c r="A16" s="98" t="s">
        <v>609</v>
      </c>
      <c r="B16" s="98" t="s">
        <v>578</v>
      </c>
      <c r="C16" s="98" t="s">
        <v>579</v>
      </c>
      <c r="D16" s="98" t="s">
        <v>581</v>
      </c>
      <c r="E16" s="98" t="s">
        <v>610</v>
      </c>
      <c r="F16" s="98" t="s">
        <v>611</v>
      </c>
      <c r="G16" s="98" t="s">
        <v>612</v>
      </c>
    </row>
    <row r="17" spans="1:10" s="26" customFormat="1" x14ac:dyDescent="0.25">
      <c r="A17" s="2">
        <v>1</v>
      </c>
      <c r="B17" s="3">
        <v>1063909</v>
      </c>
      <c r="C17" s="1" t="str">
        <f>VLOOKUP(B17,'Price_List 2020 UA'!B:H,2,)</f>
        <v>Uponor Q&amp;E Акум. інструмент з головками M18 10bar 16/20/25/H32</v>
      </c>
      <c r="D17" s="100">
        <f>VLOOKUP(B17,'Price_List 2020 UA'!B:H,4,)</f>
        <v>975.98</v>
      </c>
      <c r="E17" s="23">
        <f>D17*(1-$E$15)</f>
        <v>975.98</v>
      </c>
      <c r="F17" s="24">
        <v>1</v>
      </c>
      <c r="G17" s="23">
        <f>E17*F17</f>
        <v>975.98</v>
      </c>
      <c r="H17" s="25"/>
      <c r="J17" s="26" t="s">
        <v>613</v>
      </c>
    </row>
    <row r="18" spans="1:10" s="26" customFormat="1" x14ac:dyDescent="0.25">
      <c r="A18" s="2">
        <v>2</v>
      </c>
      <c r="B18" s="3">
        <v>1057182</v>
      </c>
      <c r="C18" s="1" t="str">
        <f>VLOOKUP(B18,'Price_List 2020 UA'!B:H,2,)</f>
        <v>Uponor Q&amp;E Головка розширювальна M18 H 32x2,9/4,4</v>
      </c>
      <c r="D18" s="100">
        <f>VLOOKUP(B18,'Price_List 2020 UA'!B:H,4,)</f>
        <v>66.84</v>
      </c>
      <c r="E18" s="23">
        <f>D18*(1-$E$15)</f>
        <v>66.84</v>
      </c>
      <c r="F18" s="24">
        <v>1</v>
      </c>
      <c r="G18" s="23">
        <f>E18*F18</f>
        <v>66.84</v>
      </c>
      <c r="H18" s="25"/>
    </row>
    <row r="19" spans="1:10" s="26" customFormat="1" x14ac:dyDescent="0.25">
      <c r="A19" s="2">
        <v>3</v>
      </c>
      <c r="B19" s="3">
        <v>1057183</v>
      </c>
      <c r="C19" s="1" t="str">
        <f>VLOOKUP(B19,'Price_List 2020 UA'!B:H,2,)</f>
        <v>Uponor Q&amp;E Головка розширювальна M18 H 40x3,7</v>
      </c>
      <c r="D19" s="100">
        <f>VLOOKUP(B19,'Price_List 2020 UA'!B:H,4,)</f>
        <v>66.84</v>
      </c>
      <c r="E19" s="23">
        <f t="shared" ref="E19:E66" si="0">D19*(1-$E$15)</f>
        <v>66.84</v>
      </c>
      <c r="F19" s="24">
        <v>1</v>
      </c>
      <c r="G19" s="23">
        <f t="shared" ref="G19:G66" si="1">E19*F19</f>
        <v>66.84</v>
      </c>
      <c r="H19" s="25"/>
    </row>
    <row r="20" spans="1:10" s="26" customFormat="1" x14ac:dyDescent="0.25">
      <c r="A20" s="2">
        <v>4</v>
      </c>
      <c r="B20" s="3">
        <v>1085099</v>
      </c>
      <c r="C20" s="1" t="str">
        <f>VLOOKUP(B20,'Price_List 2020 UA'!B:H,2,)</f>
        <v>Uponor Q&amp;E Ак. інструмент M18 VLD PEX 40-75</v>
      </c>
      <c r="D20" s="100">
        <f>VLOOKUP(B20,'Price_List 2020 UA'!B:H,4,)</f>
        <v>2154.92</v>
      </c>
      <c r="E20" s="23">
        <f t="shared" si="0"/>
        <v>2154.92</v>
      </c>
      <c r="F20" s="24">
        <v>1</v>
      </c>
      <c r="G20" s="23">
        <f t="shared" si="1"/>
        <v>2154.92</v>
      </c>
      <c r="H20" s="25"/>
    </row>
    <row r="21" spans="1:10" s="26" customFormat="1" x14ac:dyDescent="0.25">
      <c r="A21" s="2">
        <v>5</v>
      </c>
      <c r="B21" s="3">
        <v>1085095</v>
      </c>
      <c r="C21" s="1" t="str">
        <f>VLOOKUP(B21,'Price_List 2020 UA'!B:H,2,)</f>
        <v>Uponor Q&amp;E Головка розширювальна VLD 40x3,7/5,5</v>
      </c>
      <c r="D21" s="100">
        <f>VLOOKUP(B21,'Price_List 2020 UA'!B:H,4,)</f>
        <v>386.61</v>
      </c>
      <c r="E21" s="23">
        <f t="shared" si="0"/>
        <v>386.61</v>
      </c>
      <c r="F21" s="24">
        <v>1</v>
      </c>
      <c r="G21" s="23">
        <f t="shared" si="1"/>
        <v>386.61</v>
      </c>
      <c r="H21" s="25"/>
    </row>
    <row r="22" spans="1:10" s="26" customFormat="1" x14ac:dyDescent="0.25">
      <c r="A22" s="2">
        <v>6</v>
      </c>
      <c r="B22" s="3">
        <v>1085096</v>
      </c>
      <c r="C22" s="1" t="str">
        <f>VLOOKUP(B22,'Price_List 2020 UA'!B:H,2,)</f>
        <v>Uponor Q&amp;E Головка розширювальна VLD 50x4,6/6,9</v>
      </c>
      <c r="D22" s="100">
        <f>VLOOKUP(B22,'Price_List 2020 UA'!B:H,4,)</f>
        <v>386.61</v>
      </c>
      <c r="E22" s="23">
        <f t="shared" si="0"/>
        <v>386.61</v>
      </c>
      <c r="F22" s="24">
        <v>1</v>
      </c>
      <c r="G22" s="23">
        <f t="shared" si="1"/>
        <v>386.61</v>
      </c>
      <c r="H22" s="25"/>
    </row>
    <row r="23" spans="1:10" s="26" customFormat="1" x14ac:dyDescent="0.25">
      <c r="A23" s="2">
        <v>7</v>
      </c>
      <c r="B23" s="3">
        <v>1085097</v>
      </c>
      <c r="C23" s="1" t="str">
        <f>VLOOKUP(B23,'Price_List 2020 UA'!B:H,2,)</f>
        <v>Uponor Q&amp;E Головка розширювальна VLD 63x5,8/8,6</v>
      </c>
      <c r="D23" s="100">
        <f>VLOOKUP(B23,'Price_List 2020 UA'!B:H,4,)</f>
        <v>386.61</v>
      </c>
      <c r="E23" s="23">
        <f t="shared" si="0"/>
        <v>386.61</v>
      </c>
      <c r="F23" s="24">
        <v>1</v>
      </c>
      <c r="G23" s="23">
        <f t="shared" si="1"/>
        <v>386.61</v>
      </c>
      <c r="H23" s="25"/>
    </row>
    <row r="24" spans="1:10" s="26" customFormat="1" x14ac:dyDescent="0.25">
      <c r="A24" s="2">
        <v>8</v>
      </c>
      <c r="B24" s="3">
        <v>1085098</v>
      </c>
      <c r="C24" s="1" t="str">
        <f>VLOOKUP(B24,'Price_List 2020 UA'!B:H,2,)</f>
        <v>Uponor Q&amp;E Головка розширювальна VLD 75x6,8/10,3</v>
      </c>
      <c r="D24" s="100">
        <f>VLOOKUP(B24,'Price_List 2020 UA'!B:H,4,)</f>
        <v>386.61</v>
      </c>
      <c r="E24" s="23">
        <f t="shared" si="0"/>
        <v>386.61</v>
      </c>
      <c r="F24" s="24">
        <v>1</v>
      </c>
      <c r="G24" s="23">
        <f t="shared" si="1"/>
        <v>386.61</v>
      </c>
      <c r="H24" s="25"/>
    </row>
    <row r="25" spans="1:10" s="26" customFormat="1" x14ac:dyDescent="0.25">
      <c r="A25" s="2">
        <v>9</v>
      </c>
      <c r="B25" s="3">
        <v>1008334</v>
      </c>
      <c r="C25" s="1" t="str">
        <f>VLOOKUP(B25,'Price_List 2020 UA'!B:H,2,)</f>
        <v>Uponor Q&amp;E Графітове мастило 30g</v>
      </c>
      <c r="D25" s="100">
        <f>VLOOKUP(B25,'Price_List 2020 UA'!B:H,4,)</f>
        <v>3.11</v>
      </c>
      <c r="E25" s="23">
        <f t="shared" si="0"/>
        <v>3.11</v>
      </c>
      <c r="F25" s="24">
        <v>1</v>
      </c>
      <c r="G25" s="23">
        <f t="shared" si="1"/>
        <v>3.11</v>
      </c>
      <c r="H25" s="25"/>
    </row>
    <row r="26" spans="1:10" s="26" customFormat="1" x14ac:dyDescent="0.25">
      <c r="A26" s="2">
        <v>10</v>
      </c>
      <c r="B26" s="3">
        <v>1005017</v>
      </c>
      <c r="C26" s="1" t="str">
        <f>VLOOKUP(B26,'Price_List 2020 UA'!B:H,2,)</f>
        <v>Uponor Q&amp;E Графітове мастило 100g</v>
      </c>
      <c r="D26" s="100">
        <f>VLOOKUP(B26,'Price_List 2020 UA'!B:H,4,)</f>
        <v>24.07</v>
      </c>
      <c r="E26" s="23">
        <f t="shared" si="0"/>
        <v>24.07</v>
      </c>
      <c r="F26" s="24">
        <v>1</v>
      </c>
      <c r="G26" s="23">
        <f t="shared" si="1"/>
        <v>24.07</v>
      </c>
      <c r="H26" s="25"/>
    </row>
    <row r="27" spans="1:10" s="26" customFormat="1" x14ac:dyDescent="0.25">
      <c r="A27" s="2">
        <v>11</v>
      </c>
      <c r="B27" s="3">
        <v>1006243</v>
      </c>
      <c r="C27" s="1" t="str">
        <f>VLOOKUP(B27,'Price_List 2020 UA'!B:H,2,)</f>
        <v>Uponor Classic Інструмент скруч. дротів l=320мм</v>
      </c>
      <c r="D27" s="100">
        <f>VLOOKUP(B27,'Price_List 2020 UA'!B:H,4,)</f>
        <v>18.32</v>
      </c>
      <c r="E27" s="23">
        <f t="shared" si="0"/>
        <v>18.32</v>
      </c>
      <c r="F27" s="24">
        <v>1</v>
      </c>
      <c r="G27" s="23">
        <f t="shared" si="1"/>
        <v>18.32</v>
      </c>
      <c r="H27" s="25"/>
    </row>
    <row r="28" spans="1:10" s="26" customFormat="1" x14ac:dyDescent="0.25">
      <c r="A28" s="2">
        <v>12</v>
      </c>
      <c r="B28" s="3">
        <v>1013378</v>
      </c>
      <c r="C28" s="1" t="str">
        <f>VLOOKUP(B28,'Price_List 2020 UA'!B:H,2,)</f>
        <v>Uponor MLC Труба в бухті 16x2,0 100m</v>
      </c>
      <c r="D28" s="100">
        <f>VLOOKUP(B28,'Price_List 2020 UA'!B:H,4,)</f>
        <v>1.61</v>
      </c>
      <c r="E28" s="23">
        <f t="shared" si="0"/>
        <v>1.61</v>
      </c>
      <c r="F28" s="24">
        <v>1</v>
      </c>
      <c r="G28" s="23">
        <f t="shared" si="1"/>
        <v>1.61</v>
      </c>
      <c r="H28" s="25"/>
    </row>
    <row r="29" spans="1:10" s="26" customFormat="1" x14ac:dyDescent="0.25">
      <c r="A29" s="2">
        <v>13</v>
      </c>
      <c r="B29" s="3">
        <v>1013371</v>
      </c>
      <c r="C29" s="1" t="str">
        <f>VLOOKUP(B29,'Price_List 2020 UA'!B:H,2,)</f>
        <v>Uponor MLC Труба в бухті 16x2,0 200m</v>
      </c>
      <c r="D29" s="100">
        <f>VLOOKUP(B29,'Price_List 2020 UA'!B:H,4,)</f>
        <v>1.61</v>
      </c>
      <c r="E29" s="23">
        <f t="shared" si="0"/>
        <v>1.61</v>
      </c>
      <c r="F29" s="24">
        <v>1</v>
      </c>
      <c r="G29" s="23">
        <f t="shared" si="1"/>
        <v>1.61</v>
      </c>
      <c r="H29" s="25"/>
    </row>
    <row r="30" spans="1:10" s="26" customFormat="1" x14ac:dyDescent="0.25">
      <c r="A30" s="2">
        <v>14</v>
      </c>
      <c r="B30" s="3">
        <v>1013380</v>
      </c>
      <c r="C30" s="1" t="str">
        <f>VLOOKUP(B30,'Price_List 2020 UA'!B:H,2,)</f>
        <v>Uponor MLC Труба в бухті 16x2,0 500m IPPC</v>
      </c>
      <c r="D30" s="100">
        <f>VLOOKUP(B30,'Price_List 2020 UA'!B:H,4,)</f>
        <v>1.61</v>
      </c>
      <c r="E30" s="23">
        <f t="shared" si="0"/>
        <v>1.61</v>
      </c>
      <c r="F30" s="24">
        <v>1</v>
      </c>
      <c r="G30" s="23">
        <f t="shared" si="1"/>
        <v>1.61</v>
      </c>
      <c r="H30" s="25"/>
    </row>
    <row r="31" spans="1:10" s="26" customFormat="1" x14ac:dyDescent="0.25">
      <c r="A31" s="2">
        <v>15</v>
      </c>
      <c r="B31" s="3">
        <v>1047015</v>
      </c>
      <c r="C31" s="1" t="str">
        <f>VLOOKUP(B31,'Price_List 2020 UA'!B:H,2,)</f>
        <v>Uponor Wipex Адаптер RS PN6 DR 90x8,2 RS3</v>
      </c>
      <c r="D31" s="100">
        <f>VLOOKUP(B31,'Price_List 2020 UA'!B:H,4,)</f>
        <v>218.41</v>
      </c>
      <c r="E31" s="23">
        <f t="shared" si="0"/>
        <v>218.41</v>
      </c>
      <c r="F31" s="24">
        <v>1</v>
      </c>
      <c r="G31" s="23">
        <f t="shared" si="1"/>
        <v>218.41</v>
      </c>
      <c r="H31" s="25"/>
    </row>
    <row r="32" spans="1:10" s="26" customFormat="1" x14ac:dyDescent="0.25">
      <c r="A32" s="2">
        <v>16</v>
      </c>
      <c r="B32" s="3">
        <v>1047016</v>
      </c>
      <c r="C32" s="1" t="str">
        <f>VLOOKUP(B32,'Price_List 2020 UA'!B:H,2,)</f>
        <v>Uponor Wipex Адаптер RS PN6 DR 110x10,0 RS3</v>
      </c>
      <c r="D32" s="100">
        <f>VLOOKUP(B32,'Price_List 2020 UA'!B:H,4,)</f>
        <v>266.93</v>
      </c>
      <c r="E32" s="23">
        <f t="shared" si="0"/>
        <v>266.93</v>
      </c>
      <c r="F32" s="24">
        <v>1</v>
      </c>
      <c r="G32" s="23">
        <f t="shared" si="1"/>
        <v>266.93</v>
      </c>
      <c r="H32" s="25"/>
    </row>
    <row r="33" spans="1:8" s="26" customFormat="1" x14ac:dyDescent="0.25">
      <c r="A33" s="2">
        <v>17</v>
      </c>
      <c r="B33" s="3">
        <v>1047017</v>
      </c>
      <c r="C33" s="1" t="str">
        <f>VLOOKUP(B33,'Price_List 2020 UA'!B:H,2,)</f>
        <v>Uponor Wipex Адаптер RS PN10 DR 63x8,6 RS2</v>
      </c>
      <c r="D33" s="100">
        <f>VLOOKUP(B33,'Price_List 2020 UA'!B:H,4,)</f>
        <v>110.87</v>
      </c>
      <c r="E33" s="23">
        <f t="shared" si="0"/>
        <v>110.87</v>
      </c>
      <c r="F33" s="24">
        <v>1</v>
      </c>
      <c r="G33" s="23">
        <f t="shared" si="1"/>
        <v>110.87</v>
      </c>
      <c r="H33" s="25"/>
    </row>
    <row r="34" spans="1:8" s="26" customFormat="1" x14ac:dyDescent="0.25">
      <c r="A34" s="2">
        <v>18</v>
      </c>
      <c r="B34" s="3">
        <v>1047018</v>
      </c>
      <c r="C34" s="1" t="str">
        <f>VLOOKUP(B34,'Price_List 2020 UA'!B:H,2,)</f>
        <v>Uponor Wipex Адаптер RS PN10 DR 75x10,3 RS2</v>
      </c>
      <c r="D34" s="100">
        <f>VLOOKUP(B34,'Price_List 2020 UA'!B:H,4,)</f>
        <v>190.3</v>
      </c>
      <c r="E34" s="23">
        <f t="shared" si="0"/>
        <v>190.3</v>
      </c>
      <c r="F34" s="24">
        <v>1</v>
      </c>
      <c r="G34" s="23">
        <f t="shared" si="1"/>
        <v>190.3</v>
      </c>
      <c r="H34" s="25"/>
    </row>
    <row r="35" spans="1:8" s="26" customFormat="1" x14ac:dyDescent="0.25">
      <c r="A35" s="2">
        <v>19</v>
      </c>
      <c r="B35" s="3">
        <v>1047019</v>
      </c>
      <c r="C35" s="1" t="str">
        <f>VLOOKUP(B35,'Price_List 2020 UA'!B:H,2,)</f>
        <v>Uponor Wipex Адаптер RS PN10 DR 90x12,3 RS3</v>
      </c>
      <c r="D35" s="100">
        <f>VLOOKUP(B35,'Price_List 2020 UA'!B:H,4,)</f>
        <v>196.02</v>
      </c>
      <c r="E35" s="23">
        <f t="shared" si="0"/>
        <v>196.02</v>
      </c>
      <c r="F35" s="24">
        <v>1</v>
      </c>
      <c r="G35" s="23">
        <f t="shared" si="1"/>
        <v>196.02</v>
      </c>
      <c r="H35" s="25"/>
    </row>
    <row r="36" spans="1:8" s="26" customFormat="1" x14ac:dyDescent="0.25">
      <c r="A36" s="2">
        <v>20</v>
      </c>
      <c r="B36" s="3">
        <v>1047020</v>
      </c>
      <c r="C36" s="1" t="str">
        <f>VLOOKUP(B36,'Price_List 2020 UA'!B:H,2,)</f>
        <v>Uponor Wipex Адаптер RS PN10 DR 110x15,1 RS3</v>
      </c>
      <c r="D36" s="100">
        <f>VLOOKUP(B36,'Price_List 2020 UA'!B:H,4,)</f>
        <v>265.02</v>
      </c>
      <c r="E36" s="23">
        <f t="shared" si="0"/>
        <v>265.02</v>
      </c>
      <c r="F36" s="24">
        <v>1</v>
      </c>
      <c r="G36" s="23">
        <f t="shared" si="1"/>
        <v>265.02</v>
      </c>
      <c r="H36" s="25"/>
    </row>
    <row r="37" spans="1:8" s="26" customFormat="1" x14ac:dyDescent="0.25">
      <c r="A37" s="2">
        <v>21</v>
      </c>
      <c r="B37" s="3">
        <v>1005261</v>
      </c>
      <c r="C37" s="1" t="str">
        <f>VLOOKUP(B37,'Price_List 2020 UA'!B:H,2,)</f>
        <v>Uponor Minitec Панель самоклеюча 15,4m2 9,9x1,1 1100x700x12мм</v>
      </c>
      <c r="D37" s="100">
        <f>VLOOKUP(B37,'Price_List 2020 UA'!B:H,4,)</f>
        <v>23.63</v>
      </c>
      <c r="E37" s="23">
        <f t="shared" si="0"/>
        <v>23.63</v>
      </c>
      <c r="F37" s="24">
        <v>1</v>
      </c>
      <c r="G37" s="23">
        <f t="shared" si="1"/>
        <v>23.63</v>
      </c>
      <c r="H37" s="25"/>
    </row>
    <row r="38" spans="1:8" s="26" customFormat="1" x14ac:dyDescent="0.25">
      <c r="A38" s="2">
        <v>22</v>
      </c>
      <c r="B38" s="3">
        <v>1005274</v>
      </c>
      <c r="C38" s="1" t="str">
        <f>VLOOKUP(B38,'Price_List 2020 UA'!B:H,2,)</f>
        <v>Uponor Fix Фіксуючий трак 9,9мм ц/ц 20мм 2,5m</v>
      </c>
      <c r="D38" s="100">
        <f>VLOOKUP(B38,'Price_List 2020 UA'!B:H,4,)</f>
        <v>3.48</v>
      </c>
      <c r="E38" s="23">
        <f t="shared" si="0"/>
        <v>3.48</v>
      </c>
      <c r="F38" s="24">
        <v>1</v>
      </c>
      <c r="G38" s="23">
        <f t="shared" si="1"/>
        <v>3.48</v>
      </c>
      <c r="H38" s="25"/>
    </row>
    <row r="39" spans="1:8" s="26" customFormat="1" x14ac:dyDescent="0.25">
      <c r="A39" s="2">
        <v>23</v>
      </c>
      <c r="B39" s="3">
        <v>1005267</v>
      </c>
      <c r="C39" s="1" t="str">
        <f>VLOOKUP(B39,'Price_List 2020 UA'!B:H,2,)</f>
        <v>Uponor Minitec Демпферна стрічка 20m 80x8мм</v>
      </c>
      <c r="D39" s="100">
        <f>VLOOKUP(B39,'Price_List 2020 UA'!B:H,4,)</f>
        <v>1.07</v>
      </c>
      <c r="E39" s="23">
        <f t="shared" si="0"/>
        <v>1.07</v>
      </c>
      <c r="F39" s="24">
        <v>1</v>
      </c>
      <c r="G39" s="23">
        <f t="shared" si="1"/>
        <v>1.07</v>
      </c>
      <c r="H39" s="25"/>
    </row>
    <row r="40" spans="1:8" s="26" customFormat="1" x14ac:dyDescent="0.25">
      <c r="A40" s="2">
        <v>24</v>
      </c>
      <c r="B40" s="3">
        <v>1006641</v>
      </c>
      <c r="C40" s="1" t="str">
        <f>VLOOKUP(B40,'Price_List 2020 UA'!B:H,2,)</f>
        <v>Uponor Uni-X Ніпель під Євроконус G3/4"MT Euro-G3/4"MT Euro</v>
      </c>
      <c r="D40" s="100">
        <f>VLOOKUP(B40,'Price_List 2020 UA'!B:H,4,)</f>
        <v>3.43</v>
      </c>
      <c r="E40" s="23">
        <f t="shared" si="0"/>
        <v>3.43</v>
      </c>
      <c r="F40" s="24">
        <v>1</v>
      </c>
      <c r="G40" s="23">
        <f t="shared" si="1"/>
        <v>3.43</v>
      </c>
      <c r="H40" s="25"/>
    </row>
    <row r="41" spans="1:8" s="26" customFormat="1" x14ac:dyDescent="0.25">
      <c r="A41" s="2">
        <v>25</v>
      </c>
      <c r="B41" s="3">
        <v>1014145</v>
      </c>
      <c r="C41" s="1" t="str">
        <f>VLOOKUP(B41,'Price_List 2020 UA'!B:H,2,)</f>
        <v>Uponor Uni-X Коліно ЗР/ЗР під Євроконус 3/4"MT-3/4"MT Euro</v>
      </c>
      <c r="D41" s="100">
        <f>VLOOKUP(B41,'Price_List 2020 UA'!B:H,4,)</f>
        <v>11.57</v>
      </c>
      <c r="E41" s="23">
        <f t="shared" si="0"/>
        <v>11.57</v>
      </c>
      <c r="F41" s="24">
        <v>1</v>
      </c>
      <c r="G41" s="23">
        <f t="shared" si="1"/>
        <v>11.57</v>
      </c>
      <c r="H41" s="25"/>
    </row>
    <row r="42" spans="1:8" s="26" customFormat="1" x14ac:dyDescent="0.25">
      <c r="A42" s="2">
        <v>26</v>
      </c>
      <c r="B42" s="3">
        <v>1014147</v>
      </c>
      <c r="C42" s="1" t="str">
        <f>VLOOKUP(B42,'Price_List 2020 UA'!B:H,2,)</f>
        <v>Uponor Uni-X Трійник ЗР/ЗР/ЗР Євроконус 3/4"MT-3/4"MT-3/4"MT</v>
      </c>
      <c r="D42" s="100">
        <f>VLOOKUP(B42,'Price_List 2020 UA'!B:H,4,)</f>
        <v>11.57</v>
      </c>
      <c r="E42" s="23">
        <f t="shared" si="0"/>
        <v>11.57</v>
      </c>
      <c r="F42" s="24">
        <v>1</v>
      </c>
      <c r="G42" s="23">
        <f t="shared" si="1"/>
        <v>11.57</v>
      </c>
      <c r="H42" s="25"/>
    </row>
    <row r="43" spans="1:8" s="26" customFormat="1" x14ac:dyDescent="0.25">
      <c r="A43" s="2">
        <v>27</v>
      </c>
      <c r="B43" s="3">
        <v>1088873</v>
      </c>
      <c r="C43" s="1" t="str">
        <f>VLOOKUP(B43,'Price_List 2020 UA'!B:H,2,)</f>
        <v>Uponor Uni-X Колектор радіаторний H 1"SN 2xG3/4 Euro</v>
      </c>
      <c r="D43" s="100">
        <f>VLOOKUP(B43,'Price_List 2020 UA'!B:H,4,)</f>
        <v>98.31</v>
      </c>
      <c r="E43" s="23">
        <f t="shared" si="0"/>
        <v>98.31</v>
      </c>
      <c r="F43" s="24">
        <v>1</v>
      </c>
      <c r="G43" s="23">
        <f t="shared" si="1"/>
        <v>98.31</v>
      </c>
      <c r="H43" s="25"/>
    </row>
    <row r="44" spans="1:8" s="26" customFormat="1" x14ac:dyDescent="0.25">
      <c r="A44" s="2">
        <v>28</v>
      </c>
      <c r="B44" s="3">
        <v>1088874</v>
      </c>
      <c r="C44" s="1" t="str">
        <f>VLOOKUP(B44,'Price_List 2020 UA'!B:H,2,)</f>
        <v>Uponor Uni-X Колектор радіаторний H 1"SN 3xG3/4 EURO</v>
      </c>
      <c r="D44" s="100">
        <f>VLOOKUP(B44,'Price_List 2020 UA'!B:H,4,)</f>
        <v>108.27</v>
      </c>
      <c r="E44" s="23">
        <f t="shared" si="0"/>
        <v>108.27</v>
      </c>
      <c r="F44" s="24">
        <v>1</v>
      </c>
      <c r="G44" s="23">
        <f t="shared" si="1"/>
        <v>108.27</v>
      </c>
      <c r="H44" s="25"/>
    </row>
    <row r="45" spans="1:8" s="26" customFormat="1" x14ac:dyDescent="0.25">
      <c r="A45" s="2">
        <v>29</v>
      </c>
      <c r="B45" s="3">
        <v>1088875</v>
      </c>
      <c r="C45" s="1" t="str">
        <f>VLOOKUP(B45,'Price_List 2020 UA'!B:H,2,)</f>
        <v>Uponor Uni-X Колектор радіаторний H 1"SN 4xG3/4 EURO</v>
      </c>
      <c r="D45" s="100">
        <f>VLOOKUP(B45,'Price_List 2020 UA'!B:H,4,)</f>
        <v>119.26</v>
      </c>
      <c r="E45" s="23">
        <f t="shared" si="0"/>
        <v>119.26</v>
      </c>
      <c r="F45" s="24">
        <v>1</v>
      </c>
      <c r="G45" s="23">
        <f t="shared" si="1"/>
        <v>119.26</v>
      </c>
      <c r="H45" s="25"/>
    </row>
    <row r="46" spans="1:8" s="26" customFormat="1" x14ac:dyDescent="0.25">
      <c r="A46" s="2">
        <v>30</v>
      </c>
      <c r="B46" s="2">
        <v>1013432</v>
      </c>
      <c r="C46" s="1" t="str">
        <f>VLOOKUP(B46,'Price_List 2020 UA'!B:H,2,)</f>
        <v>Uponor MLC Труба відрізками  S 16x2,0 5m</v>
      </c>
      <c r="D46" s="100">
        <f>VLOOKUP(B46,'Price_List 2020 UA'!B:H,4,)</f>
        <v>3.6</v>
      </c>
      <c r="E46" s="23">
        <f t="shared" si="0"/>
        <v>3.6</v>
      </c>
      <c r="F46" s="24">
        <v>1</v>
      </c>
      <c r="G46" s="23">
        <f t="shared" si="1"/>
        <v>3.6</v>
      </c>
      <c r="H46" s="25"/>
    </row>
    <row r="47" spans="1:8" s="26" customFormat="1" x14ac:dyDescent="0.25">
      <c r="A47" s="2">
        <v>31</v>
      </c>
      <c r="B47" s="2">
        <v>1013438</v>
      </c>
      <c r="C47" s="1" t="str">
        <f>VLOOKUP(B47,'Price_List 2020 UA'!B:H,2,)</f>
        <v>Uponor MLC Труба відрізками  S 20x2,25 5m</v>
      </c>
      <c r="D47" s="100">
        <f>VLOOKUP(B47,'Price_List 2020 UA'!B:H,4,)</f>
        <v>5.63</v>
      </c>
      <c r="E47" s="23">
        <f t="shared" si="0"/>
        <v>5.63</v>
      </c>
      <c r="F47" s="24">
        <v>1</v>
      </c>
      <c r="G47" s="23">
        <f t="shared" si="1"/>
        <v>5.63</v>
      </c>
      <c r="H47" s="25"/>
    </row>
    <row r="48" spans="1:8" s="26" customFormat="1" x14ac:dyDescent="0.25">
      <c r="A48" s="2">
        <v>32</v>
      </c>
      <c r="B48" s="2">
        <v>1013442</v>
      </c>
      <c r="C48" s="1" t="str">
        <f>VLOOKUP(B48,'Price_List 2020 UA'!B:H,2,)</f>
        <v>Uponor MLC Труба відрізками  S 25x2,5 5m</v>
      </c>
      <c r="D48" s="100">
        <f>VLOOKUP(B48,'Price_List 2020 UA'!B:H,4,)</f>
        <v>7.03</v>
      </c>
      <c r="E48" s="23">
        <f t="shared" si="0"/>
        <v>7.03</v>
      </c>
      <c r="F48" s="24">
        <v>1</v>
      </c>
      <c r="G48" s="23">
        <f t="shared" si="1"/>
        <v>7.03</v>
      </c>
      <c r="H48" s="25"/>
    </row>
    <row r="49" spans="1:8" s="26" customFormat="1" x14ac:dyDescent="0.25">
      <c r="A49" s="2">
        <v>33</v>
      </c>
      <c r="B49" s="2">
        <v>1013444</v>
      </c>
      <c r="C49" s="1" t="str">
        <f>VLOOKUP(B49,'Price_List 2020 UA'!B:H,2,)</f>
        <v>Uponor MLC Труба відрізками  S 32x3,0 5m</v>
      </c>
      <c r="D49" s="100">
        <f>VLOOKUP(B49,'Price_List 2020 UA'!B:H,4,)</f>
        <v>7.64</v>
      </c>
      <c r="E49" s="23">
        <f t="shared" si="0"/>
        <v>7.64</v>
      </c>
      <c r="F49" s="24">
        <v>1</v>
      </c>
      <c r="G49" s="23">
        <f t="shared" si="1"/>
        <v>7.64</v>
      </c>
      <c r="H49" s="25"/>
    </row>
    <row r="50" spans="1:8" s="26" customFormat="1" x14ac:dyDescent="0.25">
      <c r="A50" s="2">
        <v>34</v>
      </c>
      <c r="B50" s="2">
        <v>1013446</v>
      </c>
      <c r="C50" s="1" t="str">
        <f>VLOOKUP(B50,'Price_List 2020 UA'!B:H,2,)</f>
        <v>Uponor MLC Труба відрізками  S 40x4,0 5m</v>
      </c>
      <c r="D50" s="100">
        <f>VLOOKUP(B50,'Price_List 2020 UA'!B:H,4,)</f>
        <v>14.91</v>
      </c>
      <c r="E50" s="23">
        <f t="shared" si="0"/>
        <v>14.91</v>
      </c>
      <c r="F50" s="24">
        <v>1</v>
      </c>
      <c r="G50" s="23">
        <f t="shared" si="1"/>
        <v>14.91</v>
      </c>
      <c r="H50" s="25"/>
    </row>
    <row r="51" spans="1:8" s="26" customFormat="1" x14ac:dyDescent="0.25">
      <c r="A51" s="2">
        <v>35</v>
      </c>
      <c r="B51" s="2">
        <v>1013449</v>
      </c>
      <c r="C51" s="1" t="str">
        <f>VLOOKUP(B51,'Price_List 2020 UA'!B:H,2,)</f>
        <v>Uponor MLC Труба відрізками  S 50x4,5 5m</v>
      </c>
      <c r="D51" s="100">
        <f>VLOOKUP(B51,'Price_List 2020 UA'!B:H,4,)</f>
        <v>21.76</v>
      </c>
      <c r="E51" s="23">
        <f t="shared" si="0"/>
        <v>21.76</v>
      </c>
      <c r="F51" s="24">
        <v>1</v>
      </c>
      <c r="G51" s="23">
        <f t="shared" si="1"/>
        <v>21.76</v>
      </c>
      <c r="H51" s="25"/>
    </row>
    <row r="52" spans="1:8" s="26" customFormat="1" x14ac:dyDescent="0.25">
      <c r="A52" s="2">
        <v>36</v>
      </c>
      <c r="B52" s="2">
        <v>1013451</v>
      </c>
      <c r="C52" s="1" t="str">
        <f>VLOOKUP(B52,'Price_List 2020 UA'!B:H,2,)</f>
        <v>Uponor MLC Труба відрізками  S 63x6,0 5m</v>
      </c>
      <c r="D52" s="100">
        <f>VLOOKUP(B52,'Price_List 2020 UA'!B:H,4,)</f>
        <v>31.7</v>
      </c>
      <c r="E52" s="23">
        <f t="shared" si="0"/>
        <v>31.7</v>
      </c>
      <c r="F52" s="24">
        <v>1</v>
      </c>
      <c r="G52" s="23">
        <f t="shared" si="1"/>
        <v>31.7</v>
      </c>
      <c r="H52" s="25"/>
    </row>
    <row r="53" spans="1:8" s="26" customFormat="1" x14ac:dyDescent="0.25">
      <c r="A53" s="2">
        <v>37</v>
      </c>
      <c r="B53" s="2">
        <v>1013453</v>
      </c>
      <c r="C53" s="1" t="str">
        <f>VLOOKUP(B53,'Price_List 2020 UA'!B:H,2,)</f>
        <v>Uponor MLC Труба відрізками  S 75x7,5 5m</v>
      </c>
      <c r="D53" s="100">
        <f>VLOOKUP(B53,'Price_List 2020 UA'!B:H,4,)</f>
        <v>53.47</v>
      </c>
      <c r="E53" s="23">
        <f t="shared" si="0"/>
        <v>53.47</v>
      </c>
      <c r="F53" s="24">
        <v>1</v>
      </c>
      <c r="G53" s="23">
        <f t="shared" si="1"/>
        <v>53.47</v>
      </c>
      <c r="H53" s="25"/>
    </row>
    <row r="54" spans="1:8" s="26" customFormat="1" x14ac:dyDescent="0.25">
      <c r="A54" s="2">
        <v>38</v>
      </c>
      <c r="B54" s="2">
        <v>1013455</v>
      </c>
      <c r="C54" s="1" t="str">
        <f>VLOOKUP(B54,'Price_List 2020 UA'!B:H,2,)</f>
        <v>Uponor MLC Труба відрізками  S 90x8,5 5m</v>
      </c>
      <c r="D54" s="100">
        <f>VLOOKUP(B54,'Price_List 2020 UA'!B:H,4,)</f>
        <v>68.38</v>
      </c>
      <c r="E54" s="23">
        <f t="shared" si="0"/>
        <v>68.38</v>
      </c>
      <c r="F54" s="24">
        <v>1</v>
      </c>
      <c r="G54" s="23">
        <f t="shared" si="1"/>
        <v>68.38</v>
      </c>
      <c r="H54" s="25"/>
    </row>
    <row r="55" spans="1:8" s="26" customFormat="1" x14ac:dyDescent="0.25">
      <c r="A55" s="2">
        <v>39</v>
      </c>
      <c r="B55" s="2">
        <v>1013457</v>
      </c>
      <c r="C55" s="1" t="str">
        <f>VLOOKUP(B55,'Price_List 2020 UA'!B:H,2,)</f>
        <v>Uponor MLC Труба відрізками  S 110x10,0 5m</v>
      </c>
      <c r="D55" s="100">
        <f>VLOOKUP(B55,'Price_List 2020 UA'!B:H,4,)</f>
        <v>90.14</v>
      </c>
      <c r="E55" s="23">
        <f t="shared" si="0"/>
        <v>90.14</v>
      </c>
      <c r="F55" s="24">
        <v>1</v>
      </c>
      <c r="G55" s="23">
        <f t="shared" si="1"/>
        <v>90.14</v>
      </c>
      <c r="H55" s="25"/>
    </row>
    <row r="56" spans="1:8" s="26" customFormat="1" x14ac:dyDescent="0.25">
      <c r="A56" s="2">
        <v>40</v>
      </c>
      <c r="B56" s="2">
        <v>1059576</v>
      </c>
      <c r="C56" s="1" t="str">
        <f>VLOOKUP(B56,'Price_List 2020 UA'!B:H,2,)</f>
        <v>Uponor Uni Pipe PLUS Безшовна труба біла 16x2,0 100m</v>
      </c>
      <c r="D56" s="100">
        <f>VLOOKUP(B56,'Price_List 2020 UA'!B:H,4,)</f>
        <v>1.69</v>
      </c>
      <c r="E56" s="23">
        <f t="shared" si="0"/>
        <v>1.69</v>
      </c>
      <c r="F56" s="24">
        <v>1</v>
      </c>
      <c r="G56" s="23">
        <f t="shared" si="1"/>
        <v>1.69</v>
      </c>
      <c r="H56" s="25"/>
    </row>
    <row r="57" spans="1:8" s="26" customFormat="1" x14ac:dyDescent="0.25">
      <c r="A57" s="2">
        <v>41</v>
      </c>
      <c r="B57" s="2">
        <v>1059577</v>
      </c>
      <c r="C57" s="1" t="str">
        <f>VLOOKUP(B57,'Price_List 2020 UA'!B:H,2,)</f>
        <v>Uponor Uni Pipe PLUS Безшовна труба біла 16x2,0 200m</v>
      </c>
      <c r="D57" s="100">
        <f>VLOOKUP(B57,'Price_List 2020 UA'!B:H,4,)</f>
        <v>1.69</v>
      </c>
      <c r="E57" s="23">
        <f t="shared" si="0"/>
        <v>1.69</v>
      </c>
      <c r="F57" s="24">
        <v>1</v>
      </c>
      <c r="G57" s="23">
        <f t="shared" si="1"/>
        <v>1.69</v>
      </c>
      <c r="H57" s="25"/>
    </row>
    <row r="58" spans="1:8" s="26" customFormat="1" x14ac:dyDescent="0.25">
      <c r="A58" s="2">
        <v>42</v>
      </c>
      <c r="B58" s="2">
        <v>1059578</v>
      </c>
      <c r="C58" s="1" t="str">
        <f>VLOOKUP(B58,'Price_List 2020 UA'!B:H,2,)</f>
        <v>Uponor Uni Pipe PLUS Безшовна труба біла 16x2,0 500m</v>
      </c>
      <c r="D58" s="100">
        <f>VLOOKUP(B58,'Price_List 2020 UA'!B:H,4,)</f>
        <v>1.69</v>
      </c>
      <c r="E58" s="23">
        <f t="shared" si="0"/>
        <v>1.69</v>
      </c>
      <c r="F58" s="24">
        <v>1</v>
      </c>
      <c r="G58" s="23">
        <f t="shared" si="1"/>
        <v>1.69</v>
      </c>
      <c r="H58" s="25"/>
    </row>
    <row r="59" spans="1:8" s="26" customFormat="1" x14ac:dyDescent="0.25">
      <c r="A59" s="2">
        <v>43</v>
      </c>
      <c r="B59" s="2">
        <v>1059579</v>
      </c>
      <c r="C59" s="1" t="str">
        <f>VLOOKUP(B59,'Price_List 2020 UA'!B:H,2,)</f>
        <v>Uponor Uni Pipe PLUS Безшовна труба біла 20x2,25 100m</v>
      </c>
      <c r="D59" s="100">
        <f>VLOOKUP(B59,'Price_List 2020 UA'!B:H,4,)</f>
        <v>2.68</v>
      </c>
      <c r="E59" s="23">
        <f t="shared" si="0"/>
        <v>2.68</v>
      </c>
      <c r="F59" s="24">
        <v>1</v>
      </c>
      <c r="G59" s="23">
        <f t="shared" si="1"/>
        <v>2.68</v>
      </c>
      <c r="H59" s="25"/>
    </row>
    <row r="60" spans="1:8" s="26" customFormat="1" x14ac:dyDescent="0.25">
      <c r="A60" s="2">
        <v>44</v>
      </c>
      <c r="B60" s="2">
        <v>1059581</v>
      </c>
      <c r="C60" s="1" t="str">
        <f>VLOOKUP(B60,'Price_List 2020 UA'!B:H,2,)</f>
        <v>Uponor Uni Pipe PLUS Безшовна труба біла 25x2,5 50m</v>
      </c>
      <c r="D60" s="100">
        <f>VLOOKUP(B60,'Price_List 2020 UA'!B:H,4,)</f>
        <v>4.83</v>
      </c>
      <c r="E60" s="23">
        <f t="shared" si="0"/>
        <v>4.83</v>
      </c>
      <c r="F60" s="24">
        <v>1</v>
      </c>
      <c r="G60" s="23">
        <f t="shared" si="1"/>
        <v>4.83</v>
      </c>
      <c r="H60" s="25"/>
    </row>
    <row r="61" spans="1:8" s="26" customFormat="1" x14ac:dyDescent="0.25">
      <c r="A61" s="2">
        <v>45</v>
      </c>
      <c r="B61" s="2">
        <v>1059583</v>
      </c>
      <c r="C61" s="1" t="str">
        <f>VLOOKUP(B61,'Price_List 2020 UA'!B:H,2,)</f>
        <v>Uponor Uni Pipe PLUS Безшовна труба біла 32x3,0 50m</v>
      </c>
      <c r="D61" s="100">
        <f>VLOOKUP(B61,'Price_List 2020 UA'!B:H,4,)</f>
        <v>5.9</v>
      </c>
      <c r="E61" s="23">
        <f t="shared" si="0"/>
        <v>5.9</v>
      </c>
      <c r="F61" s="24">
        <v>1</v>
      </c>
      <c r="G61" s="23">
        <f t="shared" si="1"/>
        <v>5.9</v>
      </c>
      <c r="H61" s="25"/>
    </row>
    <row r="62" spans="1:8" s="26" customFormat="1" x14ac:dyDescent="0.25">
      <c r="A62" s="2">
        <v>46</v>
      </c>
      <c r="B62" s="3">
        <v>1084575</v>
      </c>
      <c r="C62" s="1" t="str">
        <f>VLOOKUP(B62,'Price_List 2020 UA'!B:H,2,)</f>
        <v>Uponor Ecoflex Термоусадочний рукав 250</v>
      </c>
      <c r="D62" s="100">
        <f>VLOOKUP(B62,'Price_List 2020 UA'!B:H,4,)</f>
        <v>32.76</v>
      </c>
      <c r="E62" s="23">
        <f t="shared" si="0"/>
        <v>32.76</v>
      </c>
      <c r="F62" s="24">
        <v>1</v>
      </c>
      <c r="G62" s="23">
        <f t="shared" si="1"/>
        <v>32.76</v>
      </c>
      <c r="H62" s="25"/>
    </row>
    <row r="63" spans="1:8" s="26" customFormat="1" x14ac:dyDescent="0.25">
      <c r="A63" s="2">
        <v>47</v>
      </c>
      <c r="B63" s="3">
        <v>1034312</v>
      </c>
      <c r="C63" s="1" t="str">
        <f>VLOOKUP(B63,'Price_List 2020 UA'!B:H,2,)</f>
        <v>Uponor Ecoflex Термоусад. рукав із застібкою 140/175/200/250</v>
      </c>
      <c r="D63" s="100">
        <f>VLOOKUP(B63,'Price_List 2020 UA'!B:H,4,)</f>
        <v>195.4</v>
      </c>
      <c r="E63" s="23">
        <f t="shared" si="0"/>
        <v>195.4</v>
      </c>
      <c r="F63" s="24">
        <v>1</v>
      </c>
      <c r="G63" s="23">
        <f t="shared" si="1"/>
        <v>195.4</v>
      </c>
      <c r="H63" s="25"/>
    </row>
    <row r="64" spans="1:8" s="26" customFormat="1" x14ac:dyDescent="0.25">
      <c r="A64" s="2">
        <v>48</v>
      </c>
      <c r="B64" s="3">
        <v>1018267</v>
      </c>
      <c r="C64" s="1" t="str">
        <f>VLOOKUP(B64,'Price_List 2020 UA'!B:H,2,)</f>
        <v>Uponor Ecoflex Комплект проходу через стіну 68+90</v>
      </c>
      <c r="D64" s="100">
        <f>VLOOKUP(B64,'Price_List 2020 UA'!B:H,4,)</f>
        <v>52.84</v>
      </c>
      <c r="E64" s="23">
        <f t="shared" si="0"/>
        <v>52.84</v>
      </c>
      <c r="F64" s="24">
        <v>1</v>
      </c>
      <c r="G64" s="23">
        <f t="shared" si="1"/>
        <v>52.84</v>
      </c>
      <c r="H64" s="25"/>
    </row>
    <row r="65" spans="1:8" s="26" customFormat="1" x14ac:dyDescent="0.25">
      <c r="A65" s="2">
        <v>49</v>
      </c>
      <c r="B65" s="3">
        <v>1018269</v>
      </c>
      <c r="C65" s="1" t="str">
        <f>VLOOKUP(B65,'Price_List 2020 UA'!B:H,2,)</f>
        <v>Uponor Ecoflex Комплект проходу стіни 140+145</v>
      </c>
      <c r="D65" s="100">
        <f>VLOOKUP(B65,'Price_List 2020 UA'!B:H,4,)</f>
        <v>52.84</v>
      </c>
      <c r="E65" s="23">
        <f t="shared" si="0"/>
        <v>52.84</v>
      </c>
      <c r="F65" s="24">
        <v>1</v>
      </c>
      <c r="G65" s="23">
        <f t="shared" si="1"/>
        <v>52.84</v>
      </c>
      <c r="H65" s="25"/>
    </row>
    <row r="66" spans="1:8" s="26" customFormat="1" x14ac:dyDescent="0.25">
      <c r="A66" s="2">
        <v>50</v>
      </c>
      <c r="B66" s="2">
        <v>1013378</v>
      </c>
      <c r="C66" s="1" t="str">
        <f>VLOOKUP(B66,'Price_List 2020 UA'!B:H,2,)</f>
        <v>Uponor MLC Труба в бухті 16x2,0 100m</v>
      </c>
      <c r="D66" s="100">
        <f>VLOOKUP(B66,'Price_List 2020 UA'!B:H,4,)</f>
        <v>1.61</v>
      </c>
      <c r="E66" s="23">
        <f t="shared" si="0"/>
        <v>1.61</v>
      </c>
      <c r="F66" s="24">
        <v>1</v>
      </c>
      <c r="G66" s="23">
        <f t="shared" si="1"/>
        <v>1.61</v>
      </c>
      <c r="H66" s="25"/>
    </row>
    <row r="67" spans="1:8" x14ac:dyDescent="0.25">
      <c r="A67" s="27"/>
      <c r="B67" s="28"/>
      <c r="C67" s="28"/>
      <c r="D67" s="29"/>
      <c r="E67" s="30" t="s">
        <v>614</v>
      </c>
      <c r="F67" s="13"/>
      <c r="G67" s="100">
        <f>SUM(G17:G66)</f>
        <v>7147.6799999999976</v>
      </c>
    </row>
    <row r="68" spans="1:8" x14ac:dyDescent="0.25">
      <c r="A68" s="31"/>
      <c r="B68" s="32"/>
      <c r="C68" s="32"/>
      <c r="D68" s="33"/>
      <c r="E68" s="32"/>
      <c r="F68" s="31"/>
      <c r="G68" s="34"/>
    </row>
    <row r="69" spans="1:8" x14ac:dyDescent="0.25">
      <c r="A69" s="35"/>
      <c r="B69" s="35"/>
      <c r="C69" s="35"/>
      <c r="D69" s="36"/>
      <c r="E69" s="35"/>
      <c r="F69" s="35"/>
      <c r="G69" s="35"/>
    </row>
    <row r="70" spans="1:8" s="38" customFormat="1" ht="11.25" customHeight="1" x14ac:dyDescent="0.2">
      <c r="A70" s="109" t="s">
        <v>615</v>
      </c>
      <c r="B70" s="110"/>
      <c r="C70" s="110"/>
      <c r="D70" s="110"/>
      <c r="E70" s="110"/>
      <c r="F70" s="110"/>
      <c r="G70" s="37"/>
    </row>
    <row r="71" spans="1:8" s="38" customFormat="1" ht="11.25" x14ac:dyDescent="0.2">
      <c r="A71" s="39"/>
      <c r="B71" s="40"/>
      <c r="C71" s="40"/>
      <c r="D71" s="41"/>
      <c r="E71" s="40"/>
      <c r="F71" s="40"/>
      <c r="G71" s="37"/>
    </row>
    <row r="72" spans="1:8" s="38" customFormat="1" ht="11.25" customHeight="1" x14ac:dyDescent="0.2">
      <c r="A72" s="111" t="s">
        <v>616</v>
      </c>
      <c r="B72" s="111"/>
      <c r="C72" s="111"/>
      <c r="D72" s="111"/>
      <c r="E72" s="111"/>
      <c r="F72" s="111"/>
      <c r="G72" s="37"/>
    </row>
    <row r="73" spans="1:8" s="38" customFormat="1" ht="11.25" x14ac:dyDescent="0.2">
      <c r="A73" s="42"/>
      <c r="B73" s="42"/>
      <c r="C73" s="112"/>
      <c r="D73" s="112"/>
      <c r="E73" s="42"/>
      <c r="F73" s="42"/>
      <c r="G73" s="37"/>
    </row>
    <row r="74" spans="1:8" s="45" customFormat="1" ht="12.75" x14ac:dyDescent="0.2">
      <c r="A74" s="37" t="s">
        <v>617</v>
      </c>
      <c r="B74" s="43"/>
      <c r="C74" s="43"/>
      <c r="D74" s="44"/>
      <c r="E74" s="43"/>
      <c r="F74" s="43"/>
      <c r="G74" s="43"/>
    </row>
    <row r="75" spans="1:8" s="45" customFormat="1" ht="12.75" x14ac:dyDescent="0.2">
      <c r="A75" s="46" t="s">
        <v>618</v>
      </c>
      <c r="B75" s="43"/>
      <c r="C75" s="43"/>
      <c r="D75" s="44"/>
      <c r="E75" s="43"/>
      <c r="F75" s="43"/>
      <c r="G75" s="43"/>
    </row>
    <row r="76" spans="1:8" s="45" customFormat="1" ht="12.75" x14ac:dyDescent="0.2">
      <c r="A76" s="37" t="s">
        <v>596</v>
      </c>
      <c r="B76" s="43"/>
      <c r="C76" s="43"/>
      <c r="D76" s="44"/>
      <c r="E76" s="43"/>
      <c r="F76" s="43"/>
      <c r="G76" s="43"/>
    </row>
    <row r="77" spans="1:8" s="45" customFormat="1" ht="12.75" x14ac:dyDescent="0.2">
      <c r="A77" s="46" t="s">
        <v>619</v>
      </c>
      <c r="B77" s="43"/>
      <c r="C77" s="43"/>
      <c r="D77" s="44"/>
      <c r="E77" s="43"/>
      <c r="F77" s="43"/>
      <c r="G77" s="43"/>
    </row>
    <row r="78" spans="1:8" ht="16.5" x14ac:dyDescent="0.35">
      <c r="A78" s="47" t="s">
        <v>620</v>
      </c>
      <c r="B78" s="31"/>
      <c r="C78" s="31"/>
      <c r="D78" s="33"/>
      <c r="E78" s="31"/>
      <c r="F78" s="31"/>
      <c r="G78" s="31"/>
    </row>
  </sheetData>
  <mergeCells count="5">
    <mergeCell ref="A6:G6"/>
    <mergeCell ref="A7:G7"/>
    <mergeCell ref="A70:F70"/>
    <mergeCell ref="A72:F72"/>
    <mergeCell ref="C73:D73"/>
  </mergeCells>
  <conditionalFormatting sqref="B67:B69 B5 B8 B79:B1048576 B14:B15">
    <cfRule type="duplicateValues" dxfId="60" priority="63"/>
  </conditionalFormatting>
  <conditionalFormatting sqref="B67:B69 B79:B1048576">
    <cfRule type="duplicateValues" dxfId="59" priority="62"/>
  </conditionalFormatting>
  <conditionalFormatting sqref="B67:B69 B1:B5 B8 B79:B1048576 B14:B15">
    <cfRule type="duplicateValues" dxfId="58" priority="64"/>
  </conditionalFormatting>
  <conditionalFormatting sqref="A18">
    <cfRule type="duplicateValues" dxfId="57" priority="56"/>
  </conditionalFormatting>
  <conditionalFormatting sqref="A18">
    <cfRule type="duplicateValues" dxfId="56" priority="57"/>
  </conditionalFormatting>
  <conditionalFormatting sqref="A18">
    <cfRule type="duplicateValues" dxfId="55" priority="58"/>
  </conditionalFormatting>
  <conditionalFormatting sqref="A18">
    <cfRule type="duplicateValues" dxfId="54" priority="59"/>
  </conditionalFormatting>
  <conditionalFormatting sqref="A18">
    <cfRule type="duplicateValues" dxfId="53" priority="60"/>
  </conditionalFormatting>
  <conditionalFormatting sqref="A18">
    <cfRule type="duplicateValues" dxfId="52" priority="61"/>
  </conditionalFormatting>
  <conditionalFormatting sqref="A18">
    <cfRule type="duplicateValues" dxfId="51" priority="55"/>
  </conditionalFormatting>
  <conditionalFormatting sqref="A18">
    <cfRule type="duplicateValues" dxfId="50" priority="54"/>
  </conditionalFormatting>
  <conditionalFormatting sqref="A18">
    <cfRule type="duplicateValues" dxfId="49" priority="53"/>
  </conditionalFormatting>
  <conditionalFormatting sqref="A18">
    <cfRule type="duplicateValues" dxfId="48" priority="52"/>
  </conditionalFormatting>
  <conditionalFormatting sqref="F18 F20 F22 F24 F26 F28 F30 F32 F34 F36 F38 F40 F42 F44 F46 F48 F50 F52 F54 F56 F58 F60 F62 F64 F66">
    <cfRule type="expression" dxfId="47" priority="51">
      <formula>(F18/I18-INT(F18/I18))&lt;&gt;0</formula>
    </cfRule>
  </conditionalFormatting>
  <conditionalFormatting sqref="A19:A66">
    <cfRule type="duplicateValues" dxfId="46" priority="43"/>
  </conditionalFormatting>
  <conditionalFormatting sqref="A19:A66">
    <cfRule type="duplicateValues" dxfId="45" priority="44"/>
  </conditionalFormatting>
  <conditionalFormatting sqref="A19:A66">
    <cfRule type="duplicateValues" dxfId="44" priority="45"/>
  </conditionalFormatting>
  <conditionalFormatting sqref="A19:A66">
    <cfRule type="duplicateValues" dxfId="43" priority="46"/>
  </conditionalFormatting>
  <conditionalFormatting sqref="A19:A66">
    <cfRule type="duplicateValues" dxfId="42" priority="47"/>
  </conditionalFormatting>
  <conditionalFormatting sqref="A19:A66">
    <cfRule type="duplicateValues" dxfId="41" priority="48"/>
  </conditionalFormatting>
  <conditionalFormatting sqref="A19:A66">
    <cfRule type="duplicateValues" dxfId="40" priority="42"/>
  </conditionalFormatting>
  <conditionalFormatting sqref="A19:A66">
    <cfRule type="duplicateValues" dxfId="39" priority="41"/>
  </conditionalFormatting>
  <conditionalFormatting sqref="A19:A66">
    <cfRule type="duplicateValues" dxfId="38" priority="40"/>
  </conditionalFormatting>
  <conditionalFormatting sqref="A19:A66">
    <cfRule type="duplicateValues" dxfId="37" priority="39"/>
  </conditionalFormatting>
  <conditionalFormatting sqref="B70:B77">
    <cfRule type="duplicateValues" dxfId="36" priority="36"/>
  </conditionalFormatting>
  <conditionalFormatting sqref="B70:B77">
    <cfRule type="duplicateValues" dxfId="35" priority="35"/>
  </conditionalFormatting>
  <conditionalFormatting sqref="B70:B77">
    <cfRule type="duplicateValues" dxfId="34" priority="37"/>
  </conditionalFormatting>
  <conditionalFormatting sqref="B78">
    <cfRule type="duplicateValues" dxfId="33" priority="33"/>
  </conditionalFormatting>
  <conditionalFormatting sqref="B78">
    <cfRule type="duplicateValues" dxfId="32" priority="32"/>
  </conditionalFormatting>
  <conditionalFormatting sqref="B78">
    <cfRule type="duplicateValues" dxfId="31" priority="34"/>
  </conditionalFormatting>
  <conditionalFormatting sqref="A17">
    <cfRule type="duplicateValues" dxfId="30" priority="26"/>
  </conditionalFormatting>
  <conditionalFormatting sqref="A17">
    <cfRule type="duplicateValues" dxfId="29" priority="27"/>
  </conditionalFormatting>
  <conditionalFormatting sqref="A17">
    <cfRule type="duplicateValues" dxfId="28" priority="28"/>
  </conditionalFormatting>
  <conditionalFormatting sqref="A17">
    <cfRule type="duplicateValues" dxfId="27" priority="29"/>
  </conditionalFormatting>
  <conditionalFormatting sqref="A17">
    <cfRule type="duplicateValues" dxfId="26" priority="30"/>
  </conditionalFormatting>
  <conditionalFormatting sqref="A17">
    <cfRule type="duplicateValues" dxfId="25" priority="31"/>
  </conditionalFormatting>
  <conditionalFormatting sqref="A17">
    <cfRule type="duplicateValues" dxfId="24" priority="25"/>
  </conditionalFormatting>
  <conditionalFormatting sqref="A17">
    <cfRule type="duplicateValues" dxfId="23" priority="24"/>
  </conditionalFormatting>
  <conditionalFormatting sqref="A17">
    <cfRule type="duplicateValues" dxfId="22" priority="23"/>
  </conditionalFormatting>
  <conditionalFormatting sqref="A17">
    <cfRule type="duplicateValues" dxfId="21" priority="22"/>
  </conditionalFormatting>
  <conditionalFormatting sqref="F17 F19 F21 F23 F25 F27 F29 F31 F33 F35 F37 F39 F41 F43 F45 F47 F49 F51 F53 F55 F57 F59 F61 F63 F65">
    <cfRule type="expression" dxfId="20" priority="21">
      <formula>(F17/I17-INT(F17/I17))&lt;&gt;0</formula>
    </cfRule>
  </conditionalFormatting>
  <conditionalFormatting sqref="B17:B27">
    <cfRule type="duplicateValues" dxfId="19" priority="13"/>
  </conditionalFormatting>
  <conditionalFormatting sqref="B31:B39">
    <cfRule type="duplicateValues" dxfId="18" priority="12"/>
  </conditionalFormatting>
  <conditionalFormatting sqref="B40:B45">
    <cfRule type="duplicateValues" dxfId="17" priority="11"/>
  </conditionalFormatting>
  <conditionalFormatting sqref="B28:B30">
    <cfRule type="duplicateValues" dxfId="16" priority="10"/>
  </conditionalFormatting>
  <conditionalFormatting sqref="B9:B13">
    <cfRule type="duplicateValues" dxfId="15" priority="8"/>
  </conditionalFormatting>
  <conditionalFormatting sqref="B9:B13">
    <cfRule type="duplicateValues" dxfId="14" priority="9"/>
  </conditionalFormatting>
  <conditionalFormatting sqref="B46:B61">
    <cfRule type="duplicateValues" dxfId="13" priority="5"/>
  </conditionalFormatting>
  <conditionalFormatting sqref="B46:B61">
    <cfRule type="duplicateValues" dxfId="12" priority="6"/>
  </conditionalFormatting>
  <conditionalFormatting sqref="B46:B61">
    <cfRule type="duplicateValues" dxfId="11" priority="7"/>
  </conditionalFormatting>
  <conditionalFormatting sqref="B62:B65">
    <cfRule type="duplicateValues" dxfId="10" priority="4"/>
  </conditionalFormatting>
  <conditionalFormatting sqref="B66">
    <cfRule type="duplicateValues" dxfId="9" priority="1"/>
  </conditionalFormatting>
  <conditionalFormatting sqref="B66">
    <cfRule type="duplicateValues" dxfId="8" priority="2"/>
  </conditionalFormatting>
  <conditionalFormatting sqref="B66">
    <cfRule type="duplicateValues" dxfId="7" priority="3"/>
  </conditionalFormatting>
  <hyperlinks>
    <hyperlink ref="A3" r:id="rId1"/>
  </hyperlinks>
  <pageMargins left="0.70866141732283472" right="0.70866141732283472" top="0.74803149606299213" bottom="0.74803149606299213" header="0.31496062992125984" footer="0.31496062992125984"/>
  <pageSetup paperSize="9" scale="63" fitToHeight="2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J125"/>
  <sheetViews>
    <sheetView topLeftCell="A82" zoomScale="80" zoomScaleNormal="80" workbookViewId="0">
      <selection activeCell="A23" sqref="A23:D23"/>
    </sheetView>
  </sheetViews>
  <sheetFormatPr defaultColWidth="9.140625" defaultRowHeight="12.75" x14ac:dyDescent="0.2"/>
  <cols>
    <col min="1" max="1" width="5.140625" style="78" customWidth="1"/>
    <col min="2" max="2" width="16.5703125" style="78" customWidth="1"/>
    <col min="3" max="3" width="52.140625" style="78" bestFit="1" customWidth="1"/>
    <col min="4" max="4" width="15.140625" style="78" customWidth="1"/>
    <col min="5" max="5" width="9" style="85" bestFit="1" customWidth="1"/>
    <col min="6" max="6" width="15.42578125" style="78" customWidth="1"/>
    <col min="7" max="7" width="13.7109375" style="88" bestFit="1" customWidth="1"/>
    <col min="8" max="8" width="13.28515625" style="88" customWidth="1"/>
    <col min="9" max="9" width="9.85546875" style="84" bestFit="1" customWidth="1"/>
    <col min="10" max="10" width="10.140625" style="89" customWidth="1"/>
    <col min="11" max="234" width="9.140625" style="78"/>
    <col min="235" max="235" width="5.140625" style="78" customWidth="1"/>
    <col min="236" max="236" width="16" style="78" customWidth="1"/>
    <col min="237" max="237" width="27.28515625" style="78" customWidth="1"/>
    <col min="238" max="238" width="38" style="78" customWidth="1"/>
    <col min="239" max="239" width="11.140625" style="78" customWidth="1"/>
    <col min="240" max="240" width="8.7109375" style="78" customWidth="1"/>
    <col min="241" max="242" width="9.140625" style="78"/>
    <col min="243" max="243" width="8.140625" style="78" bestFit="1" customWidth="1"/>
    <col min="244" max="244" width="8.5703125" style="78" customWidth="1"/>
    <col min="245" max="490" width="9.140625" style="78"/>
    <col min="491" max="491" width="5.140625" style="78" customWidth="1"/>
    <col min="492" max="492" width="16" style="78" customWidth="1"/>
    <col min="493" max="493" width="27.28515625" style="78" customWidth="1"/>
    <col min="494" max="494" width="38" style="78" customWidth="1"/>
    <col min="495" max="495" width="11.140625" style="78" customWidth="1"/>
    <col min="496" max="496" width="8.7109375" style="78" customWidth="1"/>
    <col min="497" max="498" width="9.140625" style="78"/>
    <col min="499" max="499" width="8.140625" style="78" bestFit="1" customWidth="1"/>
    <col min="500" max="500" width="8.5703125" style="78" customWidth="1"/>
    <col min="501" max="746" width="9.140625" style="78"/>
    <col min="747" max="747" width="5.140625" style="78" customWidth="1"/>
    <col min="748" max="748" width="16" style="78" customWidth="1"/>
    <col min="749" max="749" width="27.28515625" style="78" customWidth="1"/>
    <col min="750" max="750" width="38" style="78" customWidth="1"/>
    <col min="751" max="751" width="11.140625" style="78" customWidth="1"/>
    <col min="752" max="752" width="8.7109375" style="78" customWidth="1"/>
    <col min="753" max="754" width="9.140625" style="78"/>
    <col min="755" max="755" width="8.140625" style="78" bestFit="1" customWidth="1"/>
    <col min="756" max="756" width="8.5703125" style="78" customWidth="1"/>
    <col min="757" max="1002" width="9.140625" style="78"/>
    <col min="1003" max="1003" width="5.140625" style="78" customWidth="1"/>
    <col min="1004" max="1004" width="16" style="78" customWidth="1"/>
    <col min="1005" max="1005" width="27.28515625" style="78" customWidth="1"/>
    <col min="1006" max="1006" width="38" style="78" customWidth="1"/>
    <col min="1007" max="1007" width="11.140625" style="78" customWidth="1"/>
    <col min="1008" max="1008" width="8.7109375" style="78" customWidth="1"/>
    <col min="1009" max="1010" width="9.140625" style="78"/>
    <col min="1011" max="1011" width="8.140625" style="78" bestFit="1" customWidth="1"/>
    <col min="1012" max="1012" width="8.5703125" style="78" customWidth="1"/>
    <col min="1013" max="1258" width="9.140625" style="78"/>
    <col min="1259" max="1259" width="5.140625" style="78" customWidth="1"/>
    <col min="1260" max="1260" width="16" style="78" customWidth="1"/>
    <col min="1261" max="1261" width="27.28515625" style="78" customWidth="1"/>
    <col min="1262" max="1262" width="38" style="78" customWidth="1"/>
    <col min="1263" max="1263" width="11.140625" style="78" customWidth="1"/>
    <col min="1264" max="1264" width="8.7109375" style="78" customWidth="1"/>
    <col min="1265" max="1266" width="9.140625" style="78"/>
    <col min="1267" max="1267" width="8.140625" style="78" bestFit="1" customWidth="1"/>
    <col min="1268" max="1268" width="8.5703125" style="78" customWidth="1"/>
    <col min="1269" max="1514" width="9.140625" style="78"/>
    <col min="1515" max="1515" width="5.140625" style="78" customWidth="1"/>
    <col min="1516" max="1516" width="16" style="78" customWidth="1"/>
    <col min="1517" max="1517" width="27.28515625" style="78" customWidth="1"/>
    <col min="1518" max="1518" width="38" style="78" customWidth="1"/>
    <col min="1519" max="1519" width="11.140625" style="78" customWidth="1"/>
    <col min="1520" max="1520" width="8.7109375" style="78" customWidth="1"/>
    <col min="1521" max="1522" width="9.140625" style="78"/>
    <col min="1523" max="1523" width="8.140625" style="78" bestFit="1" customWidth="1"/>
    <col min="1524" max="1524" width="8.5703125" style="78" customWidth="1"/>
    <col min="1525" max="1770" width="9.140625" style="78"/>
    <col min="1771" max="1771" width="5.140625" style="78" customWidth="1"/>
    <col min="1772" max="1772" width="16" style="78" customWidth="1"/>
    <col min="1773" max="1773" width="27.28515625" style="78" customWidth="1"/>
    <col min="1774" max="1774" width="38" style="78" customWidth="1"/>
    <col min="1775" max="1775" width="11.140625" style="78" customWidth="1"/>
    <col min="1776" max="1776" width="8.7109375" style="78" customWidth="1"/>
    <col min="1777" max="1778" width="9.140625" style="78"/>
    <col min="1779" max="1779" width="8.140625" style="78" bestFit="1" customWidth="1"/>
    <col min="1780" max="1780" width="8.5703125" style="78" customWidth="1"/>
    <col min="1781" max="2026" width="9.140625" style="78"/>
    <col min="2027" max="2027" width="5.140625" style="78" customWidth="1"/>
    <col min="2028" max="2028" width="16" style="78" customWidth="1"/>
    <col min="2029" max="2029" width="27.28515625" style="78" customWidth="1"/>
    <col min="2030" max="2030" width="38" style="78" customWidth="1"/>
    <col min="2031" max="2031" width="11.140625" style="78" customWidth="1"/>
    <col min="2032" max="2032" width="8.7109375" style="78" customWidth="1"/>
    <col min="2033" max="2034" width="9.140625" style="78"/>
    <col min="2035" max="2035" width="8.140625" style="78" bestFit="1" customWidth="1"/>
    <col min="2036" max="2036" width="8.5703125" style="78" customWidth="1"/>
    <col min="2037" max="2282" width="9.140625" style="78"/>
    <col min="2283" max="2283" width="5.140625" style="78" customWidth="1"/>
    <col min="2284" max="2284" width="16" style="78" customWidth="1"/>
    <col min="2285" max="2285" width="27.28515625" style="78" customWidth="1"/>
    <col min="2286" max="2286" width="38" style="78" customWidth="1"/>
    <col min="2287" max="2287" width="11.140625" style="78" customWidth="1"/>
    <col min="2288" max="2288" width="8.7109375" style="78" customWidth="1"/>
    <col min="2289" max="2290" width="9.140625" style="78"/>
    <col min="2291" max="2291" width="8.140625" style="78" bestFit="1" customWidth="1"/>
    <col min="2292" max="2292" width="8.5703125" style="78" customWidth="1"/>
    <col min="2293" max="2538" width="9.140625" style="78"/>
    <col min="2539" max="2539" width="5.140625" style="78" customWidth="1"/>
    <col min="2540" max="2540" width="16" style="78" customWidth="1"/>
    <col min="2541" max="2541" width="27.28515625" style="78" customWidth="1"/>
    <col min="2542" max="2542" width="38" style="78" customWidth="1"/>
    <col min="2543" max="2543" width="11.140625" style="78" customWidth="1"/>
    <col min="2544" max="2544" width="8.7109375" style="78" customWidth="1"/>
    <col min="2545" max="2546" width="9.140625" style="78"/>
    <col min="2547" max="2547" width="8.140625" style="78" bestFit="1" customWidth="1"/>
    <col min="2548" max="2548" width="8.5703125" style="78" customWidth="1"/>
    <col min="2549" max="2794" width="9.140625" style="78"/>
    <col min="2795" max="2795" width="5.140625" style="78" customWidth="1"/>
    <col min="2796" max="2796" width="16" style="78" customWidth="1"/>
    <col min="2797" max="2797" width="27.28515625" style="78" customWidth="1"/>
    <col min="2798" max="2798" width="38" style="78" customWidth="1"/>
    <col min="2799" max="2799" width="11.140625" style="78" customWidth="1"/>
    <col min="2800" max="2800" width="8.7109375" style="78" customWidth="1"/>
    <col min="2801" max="2802" width="9.140625" style="78"/>
    <col min="2803" max="2803" width="8.140625" style="78" bestFit="1" customWidth="1"/>
    <col min="2804" max="2804" width="8.5703125" style="78" customWidth="1"/>
    <col min="2805" max="3050" width="9.140625" style="78"/>
    <col min="3051" max="3051" width="5.140625" style="78" customWidth="1"/>
    <col min="3052" max="3052" width="16" style="78" customWidth="1"/>
    <col min="3053" max="3053" width="27.28515625" style="78" customWidth="1"/>
    <col min="3054" max="3054" width="38" style="78" customWidth="1"/>
    <col min="3055" max="3055" width="11.140625" style="78" customWidth="1"/>
    <col min="3056" max="3056" width="8.7109375" style="78" customWidth="1"/>
    <col min="3057" max="3058" width="9.140625" style="78"/>
    <col min="3059" max="3059" width="8.140625" style="78" bestFit="1" customWidth="1"/>
    <col min="3060" max="3060" width="8.5703125" style="78" customWidth="1"/>
    <col min="3061" max="3306" width="9.140625" style="78"/>
    <col min="3307" max="3307" width="5.140625" style="78" customWidth="1"/>
    <col min="3308" max="3308" width="16" style="78" customWidth="1"/>
    <col min="3309" max="3309" width="27.28515625" style="78" customWidth="1"/>
    <col min="3310" max="3310" width="38" style="78" customWidth="1"/>
    <col min="3311" max="3311" width="11.140625" style="78" customWidth="1"/>
    <col min="3312" max="3312" width="8.7109375" style="78" customWidth="1"/>
    <col min="3313" max="3314" width="9.140625" style="78"/>
    <col min="3315" max="3315" width="8.140625" style="78" bestFit="1" customWidth="1"/>
    <col min="3316" max="3316" width="8.5703125" style="78" customWidth="1"/>
    <col min="3317" max="3562" width="9.140625" style="78"/>
    <col min="3563" max="3563" width="5.140625" style="78" customWidth="1"/>
    <col min="3564" max="3564" width="16" style="78" customWidth="1"/>
    <col min="3565" max="3565" width="27.28515625" style="78" customWidth="1"/>
    <col min="3566" max="3566" width="38" style="78" customWidth="1"/>
    <col min="3567" max="3567" width="11.140625" style="78" customWidth="1"/>
    <col min="3568" max="3568" width="8.7109375" style="78" customWidth="1"/>
    <col min="3569" max="3570" width="9.140625" style="78"/>
    <col min="3571" max="3571" width="8.140625" style="78" bestFit="1" customWidth="1"/>
    <col min="3572" max="3572" width="8.5703125" style="78" customWidth="1"/>
    <col min="3573" max="3818" width="9.140625" style="78"/>
    <col min="3819" max="3819" width="5.140625" style="78" customWidth="1"/>
    <col min="3820" max="3820" width="16" style="78" customWidth="1"/>
    <col min="3821" max="3821" width="27.28515625" style="78" customWidth="1"/>
    <col min="3822" max="3822" width="38" style="78" customWidth="1"/>
    <col min="3823" max="3823" width="11.140625" style="78" customWidth="1"/>
    <col min="3824" max="3824" width="8.7109375" style="78" customWidth="1"/>
    <col min="3825" max="3826" width="9.140625" style="78"/>
    <col min="3827" max="3827" width="8.140625" style="78" bestFit="1" customWidth="1"/>
    <col min="3828" max="3828" width="8.5703125" style="78" customWidth="1"/>
    <col min="3829" max="4074" width="9.140625" style="78"/>
    <col min="4075" max="4075" width="5.140625" style="78" customWidth="1"/>
    <col min="4076" max="4076" width="16" style="78" customWidth="1"/>
    <col min="4077" max="4077" width="27.28515625" style="78" customWidth="1"/>
    <col min="4078" max="4078" width="38" style="78" customWidth="1"/>
    <col min="4079" max="4079" width="11.140625" style="78" customWidth="1"/>
    <col min="4080" max="4080" width="8.7109375" style="78" customWidth="1"/>
    <col min="4081" max="4082" width="9.140625" style="78"/>
    <col min="4083" max="4083" width="8.140625" style="78" bestFit="1" customWidth="1"/>
    <col min="4084" max="4084" width="8.5703125" style="78" customWidth="1"/>
    <col min="4085" max="4330" width="9.140625" style="78"/>
    <col min="4331" max="4331" width="5.140625" style="78" customWidth="1"/>
    <col min="4332" max="4332" width="16" style="78" customWidth="1"/>
    <col min="4333" max="4333" width="27.28515625" style="78" customWidth="1"/>
    <col min="4334" max="4334" width="38" style="78" customWidth="1"/>
    <col min="4335" max="4335" width="11.140625" style="78" customWidth="1"/>
    <col min="4336" max="4336" width="8.7109375" style="78" customWidth="1"/>
    <col min="4337" max="4338" width="9.140625" style="78"/>
    <col min="4339" max="4339" width="8.140625" style="78" bestFit="1" customWidth="1"/>
    <col min="4340" max="4340" width="8.5703125" style="78" customWidth="1"/>
    <col min="4341" max="4586" width="9.140625" style="78"/>
    <col min="4587" max="4587" width="5.140625" style="78" customWidth="1"/>
    <col min="4588" max="4588" width="16" style="78" customWidth="1"/>
    <col min="4589" max="4589" width="27.28515625" style="78" customWidth="1"/>
    <col min="4590" max="4590" width="38" style="78" customWidth="1"/>
    <col min="4591" max="4591" width="11.140625" style="78" customWidth="1"/>
    <col min="4592" max="4592" width="8.7109375" style="78" customWidth="1"/>
    <col min="4593" max="4594" width="9.140625" style="78"/>
    <col min="4595" max="4595" width="8.140625" style="78" bestFit="1" customWidth="1"/>
    <col min="4596" max="4596" width="8.5703125" style="78" customWidth="1"/>
    <col min="4597" max="4842" width="9.140625" style="78"/>
    <col min="4843" max="4843" width="5.140625" style="78" customWidth="1"/>
    <col min="4844" max="4844" width="16" style="78" customWidth="1"/>
    <col min="4845" max="4845" width="27.28515625" style="78" customWidth="1"/>
    <col min="4846" max="4846" width="38" style="78" customWidth="1"/>
    <col min="4847" max="4847" width="11.140625" style="78" customWidth="1"/>
    <col min="4848" max="4848" width="8.7109375" style="78" customWidth="1"/>
    <col min="4849" max="4850" width="9.140625" style="78"/>
    <col min="4851" max="4851" width="8.140625" style="78" bestFit="1" customWidth="1"/>
    <col min="4852" max="4852" width="8.5703125" style="78" customWidth="1"/>
    <col min="4853" max="5098" width="9.140625" style="78"/>
    <col min="5099" max="5099" width="5.140625" style="78" customWidth="1"/>
    <col min="5100" max="5100" width="16" style="78" customWidth="1"/>
    <col min="5101" max="5101" width="27.28515625" style="78" customWidth="1"/>
    <col min="5102" max="5102" width="38" style="78" customWidth="1"/>
    <col min="5103" max="5103" width="11.140625" style="78" customWidth="1"/>
    <col min="5104" max="5104" width="8.7109375" style="78" customWidth="1"/>
    <col min="5105" max="5106" width="9.140625" style="78"/>
    <col min="5107" max="5107" width="8.140625" style="78" bestFit="1" customWidth="1"/>
    <col min="5108" max="5108" width="8.5703125" style="78" customWidth="1"/>
    <col min="5109" max="5354" width="9.140625" style="78"/>
    <col min="5355" max="5355" width="5.140625" style="78" customWidth="1"/>
    <col min="5356" max="5356" width="16" style="78" customWidth="1"/>
    <col min="5357" max="5357" width="27.28515625" style="78" customWidth="1"/>
    <col min="5358" max="5358" width="38" style="78" customWidth="1"/>
    <col min="5359" max="5359" width="11.140625" style="78" customWidth="1"/>
    <col min="5360" max="5360" width="8.7109375" style="78" customWidth="1"/>
    <col min="5361" max="5362" width="9.140625" style="78"/>
    <col min="5363" max="5363" width="8.140625" style="78" bestFit="1" customWidth="1"/>
    <col min="5364" max="5364" width="8.5703125" style="78" customWidth="1"/>
    <col min="5365" max="5610" width="9.140625" style="78"/>
    <col min="5611" max="5611" width="5.140625" style="78" customWidth="1"/>
    <col min="5612" max="5612" width="16" style="78" customWidth="1"/>
    <col min="5613" max="5613" width="27.28515625" style="78" customWidth="1"/>
    <col min="5614" max="5614" width="38" style="78" customWidth="1"/>
    <col min="5615" max="5615" width="11.140625" style="78" customWidth="1"/>
    <col min="5616" max="5616" width="8.7109375" style="78" customWidth="1"/>
    <col min="5617" max="5618" width="9.140625" style="78"/>
    <col min="5619" max="5619" width="8.140625" style="78" bestFit="1" customWidth="1"/>
    <col min="5620" max="5620" width="8.5703125" style="78" customWidth="1"/>
    <col min="5621" max="5866" width="9.140625" style="78"/>
    <col min="5867" max="5867" width="5.140625" style="78" customWidth="1"/>
    <col min="5868" max="5868" width="16" style="78" customWidth="1"/>
    <col min="5869" max="5869" width="27.28515625" style="78" customWidth="1"/>
    <col min="5870" max="5870" width="38" style="78" customWidth="1"/>
    <col min="5871" max="5871" width="11.140625" style="78" customWidth="1"/>
    <col min="5872" max="5872" width="8.7109375" style="78" customWidth="1"/>
    <col min="5873" max="5874" width="9.140625" style="78"/>
    <col min="5875" max="5875" width="8.140625" style="78" bestFit="1" customWidth="1"/>
    <col min="5876" max="5876" width="8.5703125" style="78" customWidth="1"/>
    <col min="5877" max="6122" width="9.140625" style="78"/>
    <col min="6123" max="6123" width="5.140625" style="78" customWidth="1"/>
    <col min="6124" max="6124" width="16" style="78" customWidth="1"/>
    <col min="6125" max="6125" width="27.28515625" style="78" customWidth="1"/>
    <col min="6126" max="6126" width="38" style="78" customWidth="1"/>
    <col min="6127" max="6127" width="11.140625" style="78" customWidth="1"/>
    <col min="6128" max="6128" width="8.7109375" style="78" customWidth="1"/>
    <col min="6129" max="6130" width="9.140625" style="78"/>
    <col min="6131" max="6131" width="8.140625" style="78" bestFit="1" customWidth="1"/>
    <col min="6132" max="6132" width="8.5703125" style="78" customWidth="1"/>
    <col min="6133" max="6378" width="9.140625" style="78"/>
    <col min="6379" max="6379" width="5.140625" style="78" customWidth="1"/>
    <col min="6380" max="6380" width="16" style="78" customWidth="1"/>
    <col min="6381" max="6381" width="27.28515625" style="78" customWidth="1"/>
    <col min="6382" max="6382" width="38" style="78" customWidth="1"/>
    <col min="6383" max="6383" width="11.140625" style="78" customWidth="1"/>
    <col min="6384" max="6384" width="8.7109375" style="78" customWidth="1"/>
    <col min="6385" max="6386" width="9.140625" style="78"/>
    <col min="6387" max="6387" width="8.140625" style="78" bestFit="1" customWidth="1"/>
    <col min="6388" max="6388" width="8.5703125" style="78" customWidth="1"/>
    <col min="6389" max="6634" width="9.140625" style="78"/>
    <col min="6635" max="6635" width="5.140625" style="78" customWidth="1"/>
    <col min="6636" max="6636" width="16" style="78" customWidth="1"/>
    <col min="6637" max="6637" width="27.28515625" style="78" customWidth="1"/>
    <col min="6638" max="6638" width="38" style="78" customWidth="1"/>
    <col min="6639" max="6639" width="11.140625" style="78" customWidth="1"/>
    <col min="6640" max="6640" width="8.7109375" style="78" customWidth="1"/>
    <col min="6641" max="6642" width="9.140625" style="78"/>
    <col min="6643" max="6643" width="8.140625" style="78" bestFit="1" customWidth="1"/>
    <col min="6644" max="6644" width="8.5703125" style="78" customWidth="1"/>
    <col min="6645" max="6890" width="9.140625" style="78"/>
    <col min="6891" max="6891" width="5.140625" style="78" customWidth="1"/>
    <col min="6892" max="6892" width="16" style="78" customWidth="1"/>
    <col min="6893" max="6893" width="27.28515625" style="78" customWidth="1"/>
    <col min="6894" max="6894" width="38" style="78" customWidth="1"/>
    <col min="6895" max="6895" width="11.140625" style="78" customWidth="1"/>
    <col min="6896" max="6896" width="8.7109375" style="78" customWidth="1"/>
    <col min="6897" max="6898" width="9.140625" style="78"/>
    <col min="6899" max="6899" width="8.140625" style="78" bestFit="1" customWidth="1"/>
    <col min="6900" max="6900" width="8.5703125" style="78" customWidth="1"/>
    <col min="6901" max="7146" width="9.140625" style="78"/>
    <col min="7147" max="7147" width="5.140625" style="78" customWidth="1"/>
    <col min="7148" max="7148" width="16" style="78" customWidth="1"/>
    <col min="7149" max="7149" width="27.28515625" style="78" customWidth="1"/>
    <col min="7150" max="7150" width="38" style="78" customWidth="1"/>
    <col min="7151" max="7151" width="11.140625" style="78" customWidth="1"/>
    <col min="7152" max="7152" width="8.7109375" style="78" customWidth="1"/>
    <col min="7153" max="7154" width="9.140625" style="78"/>
    <col min="7155" max="7155" width="8.140625" style="78" bestFit="1" customWidth="1"/>
    <col min="7156" max="7156" width="8.5703125" style="78" customWidth="1"/>
    <col min="7157" max="7402" width="9.140625" style="78"/>
    <col min="7403" max="7403" width="5.140625" style="78" customWidth="1"/>
    <col min="7404" max="7404" width="16" style="78" customWidth="1"/>
    <col min="7405" max="7405" width="27.28515625" style="78" customWidth="1"/>
    <col min="7406" max="7406" width="38" style="78" customWidth="1"/>
    <col min="7407" max="7407" width="11.140625" style="78" customWidth="1"/>
    <col min="7408" max="7408" width="8.7109375" style="78" customWidth="1"/>
    <col min="7409" max="7410" width="9.140625" style="78"/>
    <col min="7411" max="7411" width="8.140625" style="78" bestFit="1" customWidth="1"/>
    <col min="7412" max="7412" width="8.5703125" style="78" customWidth="1"/>
    <col min="7413" max="7658" width="9.140625" style="78"/>
    <col min="7659" max="7659" width="5.140625" style="78" customWidth="1"/>
    <col min="7660" max="7660" width="16" style="78" customWidth="1"/>
    <col min="7661" max="7661" width="27.28515625" style="78" customWidth="1"/>
    <col min="7662" max="7662" width="38" style="78" customWidth="1"/>
    <col min="7663" max="7663" width="11.140625" style="78" customWidth="1"/>
    <col min="7664" max="7664" width="8.7109375" style="78" customWidth="1"/>
    <col min="7665" max="7666" width="9.140625" style="78"/>
    <col min="7667" max="7667" width="8.140625" style="78" bestFit="1" customWidth="1"/>
    <col min="7668" max="7668" width="8.5703125" style="78" customWidth="1"/>
    <col min="7669" max="7914" width="9.140625" style="78"/>
    <col min="7915" max="7915" width="5.140625" style="78" customWidth="1"/>
    <col min="7916" max="7916" width="16" style="78" customWidth="1"/>
    <col min="7917" max="7917" width="27.28515625" style="78" customWidth="1"/>
    <col min="7918" max="7918" width="38" style="78" customWidth="1"/>
    <col min="7919" max="7919" width="11.140625" style="78" customWidth="1"/>
    <col min="7920" max="7920" width="8.7109375" style="78" customWidth="1"/>
    <col min="7921" max="7922" width="9.140625" style="78"/>
    <col min="7923" max="7923" width="8.140625" style="78" bestFit="1" customWidth="1"/>
    <col min="7924" max="7924" width="8.5703125" style="78" customWidth="1"/>
    <col min="7925" max="8170" width="9.140625" style="78"/>
    <col min="8171" max="8171" width="5.140625" style="78" customWidth="1"/>
    <col min="8172" max="8172" width="16" style="78" customWidth="1"/>
    <col min="8173" max="8173" width="27.28515625" style="78" customWidth="1"/>
    <col min="8174" max="8174" width="38" style="78" customWidth="1"/>
    <col min="8175" max="8175" width="11.140625" style="78" customWidth="1"/>
    <col min="8176" max="8176" width="8.7109375" style="78" customWidth="1"/>
    <col min="8177" max="8178" width="9.140625" style="78"/>
    <col min="8179" max="8179" width="8.140625" style="78" bestFit="1" customWidth="1"/>
    <col min="8180" max="8180" width="8.5703125" style="78" customWidth="1"/>
    <col min="8181" max="8426" width="9.140625" style="78"/>
    <col min="8427" max="8427" width="5.140625" style="78" customWidth="1"/>
    <col min="8428" max="8428" width="16" style="78" customWidth="1"/>
    <col min="8429" max="8429" width="27.28515625" style="78" customWidth="1"/>
    <col min="8430" max="8430" width="38" style="78" customWidth="1"/>
    <col min="8431" max="8431" width="11.140625" style="78" customWidth="1"/>
    <col min="8432" max="8432" width="8.7109375" style="78" customWidth="1"/>
    <col min="8433" max="8434" width="9.140625" style="78"/>
    <col min="8435" max="8435" width="8.140625" style="78" bestFit="1" customWidth="1"/>
    <col min="8436" max="8436" width="8.5703125" style="78" customWidth="1"/>
    <col min="8437" max="8682" width="9.140625" style="78"/>
    <col min="8683" max="8683" width="5.140625" style="78" customWidth="1"/>
    <col min="8684" max="8684" width="16" style="78" customWidth="1"/>
    <col min="8685" max="8685" width="27.28515625" style="78" customWidth="1"/>
    <col min="8686" max="8686" width="38" style="78" customWidth="1"/>
    <col min="8687" max="8687" width="11.140625" style="78" customWidth="1"/>
    <col min="8688" max="8688" width="8.7109375" style="78" customWidth="1"/>
    <col min="8689" max="8690" width="9.140625" style="78"/>
    <col min="8691" max="8691" width="8.140625" style="78" bestFit="1" customWidth="1"/>
    <col min="8692" max="8692" width="8.5703125" style="78" customWidth="1"/>
    <col min="8693" max="8938" width="9.140625" style="78"/>
    <col min="8939" max="8939" width="5.140625" style="78" customWidth="1"/>
    <col min="8940" max="8940" width="16" style="78" customWidth="1"/>
    <col min="8941" max="8941" width="27.28515625" style="78" customWidth="1"/>
    <col min="8942" max="8942" width="38" style="78" customWidth="1"/>
    <col min="8943" max="8943" width="11.140625" style="78" customWidth="1"/>
    <col min="8944" max="8944" width="8.7109375" style="78" customWidth="1"/>
    <col min="8945" max="8946" width="9.140625" style="78"/>
    <col min="8947" max="8947" width="8.140625" style="78" bestFit="1" customWidth="1"/>
    <col min="8948" max="8948" width="8.5703125" style="78" customWidth="1"/>
    <col min="8949" max="9194" width="9.140625" style="78"/>
    <col min="9195" max="9195" width="5.140625" style="78" customWidth="1"/>
    <col min="9196" max="9196" width="16" style="78" customWidth="1"/>
    <col min="9197" max="9197" width="27.28515625" style="78" customWidth="1"/>
    <col min="9198" max="9198" width="38" style="78" customWidth="1"/>
    <col min="9199" max="9199" width="11.140625" style="78" customWidth="1"/>
    <col min="9200" max="9200" width="8.7109375" style="78" customWidth="1"/>
    <col min="9201" max="9202" width="9.140625" style="78"/>
    <col min="9203" max="9203" width="8.140625" style="78" bestFit="1" customWidth="1"/>
    <col min="9204" max="9204" width="8.5703125" style="78" customWidth="1"/>
    <col min="9205" max="9450" width="9.140625" style="78"/>
    <col min="9451" max="9451" width="5.140625" style="78" customWidth="1"/>
    <col min="9452" max="9452" width="16" style="78" customWidth="1"/>
    <col min="9453" max="9453" width="27.28515625" style="78" customWidth="1"/>
    <col min="9454" max="9454" width="38" style="78" customWidth="1"/>
    <col min="9455" max="9455" width="11.140625" style="78" customWidth="1"/>
    <col min="9456" max="9456" width="8.7109375" style="78" customWidth="1"/>
    <col min="9457" max="9458" width="9.140625" style="78"/>
    <col min="9459" max="9459" width="8.140625" style="78" bestFit="1" customWidth="1"/>
    <col min="9460" max="9460" width="8.5703125" style="78" customWidth="1"/>
    <col min="9461" max="9706" width="9.140625" style="78"/>
    <col min="9707" max="9707" width="5.140625" style="78" customWidth="1"/>
    <col min="9708" max="9708" width="16" style="78" customWidth="1"/>
    <col min="9709" max="9709" width="27.28515625" style="78" customWidth="1"/>
    <col min="9710" max="9710" width="38" style="78" customWidth="1"/>
    <col min="9711" max="9711" width="11.140625" style="78" customWidth="1"/>
    <col min="9712" max="9712" width="8.7109375" style="78" customWidth="1"/>
    <col min="9713" max="9714" width="9.140625" style="78"/>
    <col min="9715" max="9715" width="8.140625" style="78" bestFit="1" customWidth="1"/>
    <col min="9716" max="9716" width="8.5703125" style="78" customWidth="1"/>
    <col min="9717" max="9962" width="9.140625" style="78"/>
    <col min="9963" max="9963" width="5.140625" style="78" customWidth="1"/>
    <col min="9964" max="9964" width="16" style="78" customWidth="1"/>
    <col min="9965" max="9965" width="27.28515625" style="78" customWidth="1"/>
    <col min="9966" max="9966" width="38" style="78" customWidth="1"/>
    <col min="9967" max="9967" width="11.140625" style="78" customWidth="1"/>
    <col min="9968" max="9968" width="8.7109375" style="78" customWidth="1"/>
    <col min="9969" max="9970" width="9.140625" style="78"/>
    <col min="9971" max="9971" width="8.140625" style="78" bestFit="1" customWidth="1"/>
    <col min="9972" max="9972" width="8.5703125" style="78" customWidth="1"/>
    <col min="9973" max="10218" width="9.140625" style="78"/>
    <col min="10219" max="10219" width="5.140625" style="78" customWidth="1"/>
    <col min="10220" max="10220" width="16" style="78" customWidth="1"/>
    <col min="10221" max="10221" width="27.28515625" style="78" customWidth="1"/>
    <col min="10222" max="10222" width="38" style="78" customWidth="1"/>
    <col min="10223" max="10223" width="11.140625" style="78" customWidth="1"/>
    <col min="10224" max="10224" width="8.7109375" style="78" customWidth="1"/>
    <col min="10225" max="10226" width="9.140625" style="78"/>
    <col min="10227" max="10227" width="8.140625" style="78" bestFit="1" customWidth="1"/>
    <col min="10228" max="10228" width="8.5703125" style="78" customWidth="1"/>
    <col min="10229" max="10474" width="9.140625" style="78"/>
    <col min="10475" max="10475" width="5.140625" style="78" customWidth="1"/>
    <col min="10476" max="10476" width="16" style="78" customWidth="1"/>
    <col min="10477" max="10477" width="27.28515625" style="78" customWidth="1"/>
    <col min="10478" max="10478" width="38" style="78" customWidth="1"/>
    <col min="10479" max="10479" width="11.140625" style="78" customWidth="1"/>
    <col min="10480" max="10480" width="8.7109375" style="78" customWidth="1"/>
    <col min="10481" max="10482" width="9.140625" style="78"/>
    <col min="10483" max="10483" width="8.140625" style="78" bestFit="1" customWidth="1"/>
    <col min="10484" max="10484" width="8.5703125" style="78" customWidth="1"/>
    <col min="10485" max="10730" width="9.140625" style="78"/>
    <col min="10731" max="10731" width="5.140625" style="78" customWidth="1"/>
    <col min="10732" max="10732" width="16" style="78" customWidth="1"/>
    <col min="10733" max="10733" width="27.28515625" style="78" customWidth="1"/>
    <col min="10734" max="10734" width="38" style="78" customWidth="1"/>
    <col min="10735" max="10735" width="11.140625" style="78" customWidth="1"/>
    <col min="10736" max="10736" width="8.7109375" style="78" customWidth="1"/>
    <col min="10737" max="10738" width="9.140625" style="78"/>
    <col min="10739" max="10739" width="8.140625" style="78" bestFit="1" customWidth="1"/>
    <col min="10740" max="10740" width="8.5703125" style="78" customWidth="1"/>
    <col min="10741" max="10986" width="9.140625" style="78"/>
    <col min="10987" max="10987" width="5.140625" style="78" customWidth="1"/>
    <col min="10988" max="10988" width="16" style="78" customWidth="1"/>
    <col min="10989" max="10989" width="27.28515625" style="78" customWidth="1"/>
    <col min="10990" max="10990" width="38" style="78" customWidth="1"/>
    <col min="10991" max="10991" width="11.140625" style="78" customWidth="1"/>
    <col min="10992" max="10992" width="8.7109375" style="78" customWidth="1"/>
    <col min="10993" max="10994" width="9.140625" style="78"/>
    <col min="10995" max="10995" width="8.140625" style="78" bestFit="1" customWidth="1"/>
    <col min="10996" max="10996" width="8.5703125" style="78" customWidth="1"/>
    <col min="10997" max="11242" width="9.140625" style="78"/>
    <col min="11243" max="11243" width="5.140625" style="78" customWidth="1"/>
    <col min="11244" max="11244" width="16" style="78" customWidth="1"/>
    <col min="11245" max="11245" width="27.28515625" style="78" customWidth="1"/>
    <col min="11246" max="11246" width="38" style="78" customWidth="1"/>
    <col min="11247" max="11247" width="11.140625" style="78" customWidth="1"/>
    <col min="11248" max="11248" width="8.7109375" style="78" customWidth="1"/>
    <col min="11249" max="11250" width="9.140625" style="78"/>
    <col min="11251" max="11251" width="8.140625" style="78" bestFit="1" customWidth="1"/>
    <col min="11252" max="11252" width="8.5703125" style="78" customWidth="1"/>
    <col min="11253" max="11498" width="9.140625" style="78"/>
    <col min="11499" max="11499" width="5.140625" style="78" customWidth="1"/>
    <col min="11500" max="11500" width="16" style="78" customWidth="1"/>
    <col min="11501" max="11501" width="27.28515625" style="78" customWidth="1"/>
    <col min="11502" max="11502" width="38" style="78" customWidth="1"/>
    <col min="11503" max="11503" width="11.140625" style="78" customWidth="1"/>
    <col min="11504" max="11504" width="8.7109375" style="78" customWidth="1"/>
    <col min="11505" max="11506" width="9.140625" style="78"/>
    <col min="11507" max="11507" width="8.140625" style="78" bestFit="1" customWidth="1"/>
    <col min="11508" max="11508" width="8.5703125" style="78" customWidth="1"/>
    <col min="11509" max="11754" width="9.140625" style="78"/>
    <col min="11755" max="11755" width="5.140625" style="78" customWidth="1"/>
    <col min="11756" max="11756" width="16" style="78" customWidth="1"/>
    <col min="11757" max="11757" width="27.28515625" style="78" customWidth="1"/>
    <col min="11758" max="11758" width="38" style="78" customWidth="1"/>
    <col min="11759" max="11759" width="11.140625" style="78" customWidth="1"/>
    <col min="11760" max="11760" width="8.7109375" style="78" customWidth="1"/>
    <col min="11761" max="11762" width="9.140625" style="78"/>
    <col min="11763" max="11763" width="8.140625" style="78" bestFit="1" customWidth="1"/>
    <col min="11764" max="11764" width="8.5703125" style="78" customWidth="1"/>
    <col min="11765" max="12010" width="9.140625" style="78"/>
    <col min="12011" max="12011" width="5.140625" style="78" customWidth="1"/>
    <col min="12012" max="12012" width="16" style="78" customWidth="1"/>
    <col min="12013" max="12013" width="27.28515625" style="78" customWidth="1"/>
    <col min="12014" max="12014" width="38" style="78" customWidth="1"/>
    <col min="12015" max="12015" width="11.140625" style="78" customWidth="1"/>
    <col min="12016" max="12016" width="8.7109375" style="78" customWidth="1"/>
    <col min="12017" max="12018" width="9.140625" style="78"/>
    <col min="12019" max="12019" width="8.140625" style="78" bestFit="1" customWidth="1"/>
    <col min="12020" max="12020" width="8.5703125" style="78" customWidth="1"/>
    <col min="12021" max="12266" width="9.140625" style="78"/>
    <col min="12267" max="12267" width="5.140625" style="78" customWidth="1"/>
    <col min="12268" max="12268" width="16" style="78" customWidth="1"/>
    <col min="12269" max="12269" width="27.28515625" style="78" customWidth="1"/>
    <col min="12270" max="12270" width="38" style="78" customWidth="1"/>
    <col min="12271" max="12271" width="11.140625" style="78" customWidth="1"/>
    <col min="12272" max="12272" width="8.7109375" style="78" customWidth="1"/>
    <col min="12273" max="12274" width="9.140625" style="78"/>
    <col min="12275" max="12275" width="8.140625" style="78" bestFit="1" customWidth="1"/>
    <col min="12276" max="12276" width="8.5703125" style="78" customWidth="1"/>
    <col min="12277" max="12522" width="9.140625" style="78"/>
    <col min="12523" max="12523" width="5.140625" style="78" customWidth="1"/>
    <col min="12524" max="12524" width="16" style="78" customWidth="1"/>
    <col min="12525" max="12525" width="27.28515625" style="78" customWidth="1"/>
    <col min="12526" max="12526" width="38" style="78" customWidth="1"/>
    <col min="12527" max="12527" width="11.140625" style="78" customWidth="1"/>
    <col min="12528" max="12528" width="8.7109375" style="78" customWidth="1"/>
    <col min="12529" max="12530" width="9.140625" style="78"/>
    <col min="12531" max="12531" width="8.140625" style="78" bestFit="1" customWidth="1"/>
    <col min="12532" max="12532" width="8.5703125" style="78" customWidth="1"/>
    <col min="12533" max="12778" width="9.140625" style="78"/>
    <col min="12779" max="12779" width="5.140625" style="78" customWidth="1"/>
    <col min="12780" max="12780" width="16" style="78" customWidth="1"/>
    <col min="12781" max="12781" width="27.28515625" style="78" customWidth="1"/>
    <col min="12782" max="12782" width="38" style="78" customWidth="1"/>
    <col min="12783" max="12783" width="11.140625" style="78" customWidth="1"/>
    <col min="12784" max="12784" width="8.7109375" style="78" customWidth="1"/>
    <col min="12785" max="12786" width="9.140625" style="78"/>
    <col min="12787" max="12787" width="8.140625" style="78" bestFit="1" customWidth="1"/>
    <col min="12788" max="12788" width="8.5703125" style="78" customWidth="1"/>
    <col min="12789" max="13034" width="9.140625" style="78"/>
    <col min="13035" max="13035" width="5.140625" style="78" customWidth="1"/>
    <col min="13036" max="13036" width="16" style="78" customWidth="1"/>
    <col min="13037" max="13037" width="27.28515625" style="78" customWidth="1"/>
    <col min="13038" max="13038" width="38" style="78" customWidth="1"/>
    <col min="13039" max="13039" width="11.140625" style="78" customWidth="1"/>
    <col min="13040" max="13040" width="8.7109375" style="78" customWidth="1"/>
    <col min="13041" max="13042" width="9.140625" style="78"/>
    <col min="13043" max="13043" width="8.140625" style="78" bestFit="1" customWidth="1"/>
    <col min="13044" max="13044" width="8.5703125" style="78" customWidth="1"/>
    <col min="13045" max="13290" width="9.140625" style="78"/>
    <col min="13291" max="13291" width="5.140625" style="78" customWidth="1"/>
    <col min="13292" max="13292" width="16" style="78" customWidth="1"/>
    <col min="13293" max="13293" width="27.28515625" style="78" customWidth="1"/>
    <col min="13294" max="13294" width="38" style="78" customWidth="1"/>
    <col min="13295" max="13295" width="11.140625" style="78" customWidth="1"/>
    <col min="13296" max="13296" width="8.7109375" style="78" customWidth="1"/>
    <col min="13297" max="13298" width="9.140625" style="78"/>
    <col min="13299" max="13299" width="8.140625" style="78" bestFit="1" customWidth="1"/>
    <col min="13300" max="13300" width="8.5703125" style="78" customWidth="1"/>
    <col min="13301" max="13546" width="9.140625" style="78"/>
    <col min="13547" max="13547" width="5.140625" style="78" customWidth="1"/>
    <col min="13548" max="13548" width="16" style="78" customWidth="1"/>
    <col min="13549" max="13549" width="27.28515625" style="78" customWidth="1"/>
    <col min="13550" max="13550" width="38" style="78" customWidth="1"/>
    <col min="13551" max="13551" width="11.140625" style="78" customWidth="1"/>
    <col min="13552" max="13552" width="8.7109375" style="78" customWidth="1"/>
    <col min="13553" max="13554" width="9.140625" style="78"/>
    <col min="13555" max="13555" width="8.140625" style="78" bestFit="1" customWidth="1"/>
    <col min="13556" max="13556" width="8.5703125" style="78" customWidth="1"/>
    <col min="13557" max="13802" width="9.140625" style="78"/>
    <col min="13803" max="13803" width="5.140625" style="78" customWidth="1"/>
    <col min="13804" max="13804" width="16" style="78" customWidth="1"/>
    <col min="13805" max="13805" width="27.28515625" style="78" customWidth="1"/>
    <col min="13806" max="13806" width="38" style="78" customWidth="1"/>
    <col min="13807" max="13807" width="11.140625" style="78" customWidth="1"/>
    <col min="13808" max="13808" width="8.7109375" style="78" customWidth="1"/>
    <col min="13809" max="13810" width="9.140625" style="78"/>
    <col min="13811" max="13811" width="8.140625" style="78" bestFit="1" customWidth="1"/>
    <col min="13812" max="13812" width="8.5703125" style="78" customWidth="1"/>
    <col min="13813" max="14058" width="9.140625" style="78"/>
    <col min="14059" max="14059" width="5.140625" style="78" customWidth="1"/>
    <col min="14060" max="14060" width="16" style="78" customWidth="1"/>
    <col min="14061" max="14061" width="27.28515625" style="78" customWidth="1"/>
    <col min="14062" max="14062" width="38" style="78" customWidth="1"/>
    <col min="14063" max="14063" width="11.140625" style="78" customWidth="1"/>
    <col min="14064" max="14064" width="8.7109375" style="78" customWidth="1"/>
    <col min="14065" max="14066" width="9.140625" style="78"/>
    <col min="14067" max="14067" width="8.140625" style="78" bestFit="1" customWidth="1"/>
    <col min="14068" max="14068" width="8.5703125" style="78" customWidth="1"/>
    <col min="14069" max="14314" width="9.140625" style="78"/>
    <col min="14315" max="14315" width="5.140625" style="78" customWidth="1"/>
    <col min="14316" max="14316" width="16" style="78" customWidth="1"/>
    <col min="14317" max="14317" width="27.28515625" style="78" customWidth="1"/>
    <col min="14318" max="14318" width="38" style="78" customWidth="1"/>
    <col min="14319" max="14319" width="11.140625" style="78" customWidth="1"/>
    <col min="14320" max="14320" width="8.7109375" style="78" customWidth="1"/>
    <col min="14321" max="14322" width="9.140625" style="78"/>
    <col min="14323" max="14323" width="8.140625" style="78" bestFit="1" customWidth="1"/>
    <col min="14324" max="14324" width="8.5703125" style="78" customWidth="1"/>
    <col min="14325" max="14570" width="9.140625" style="78"/>
    <col min="14571" max="14571" width="5.140625" style="78" customWidth="1"/>
    <col min="14572" max="14572" width="16" style="78" customWidth="1"/>
    <col min="14573" max="14573" width="27.28515625" style="78" customWidth="1"/>
    <col min="14574" max="14574" width="38" style="78" customWidth="1"/>
    <col min="14575" max="14575" width="11.140625" style="78" customWidth="1"/>
    <col min="14576" max="14576" width="8.7109375" style="78" customWidth="1"/>
    <col min="14577" max="14578" width="9.140625" style="78"/>
    <col min="14579" max="14579" width="8.140625" style="78" bestFit="1" customWidth="1"/>
    <col min="14580" max="14580" width="8.5703125" style="78" customWidth="1"/>
    <col min="14581" max="14826" width="9.140625" style="78"/>
    <col min="14827" max="14827" width="5.140625" style="78" customWidth="1"/>
    <col min="14828" max="14828" width="16" style="78" customWidth="1"/>
    <col min="14829" max="14829" width="27.28515625" style="78" customWidth="1"/>
    <col min="14830" max="14830" width="38" style="78" customWidth="1"/>
    <col min="14831" max="14831" width="11.140625" style="78" customWidth="1"/>
    <col min="14832" max="14832" width="8.7109375" style="78" customWidth="1"/>
    <col min="14833" max="14834" width="9.140625" style="78"/>
    <col min="14835" max="14835" width="8.140625" style="78" bestFit="1" customWidth="1"/>
    <col min="14836" max="14836" width="8.5703125" style="78" customWidth="1"/>
    <col min="14837" max="15082" width="9.140625" style="78"/>
    <col min="15083" max="15083" width="5.140625" style="78" customWidth="1"/>
    <col min="15084" max="15084" width="16" style="78" customWidth="1"/>
    <col min="15085" max="15085" width="27.28515625" style="78" customWidth="1"/>
    <col min="15086" max="15086" width="38" style="78" customWidth="1"/>
    <col min="15087" max="15087" width="11.140625" style="78" customWidth="1"/>
    <col min="15088" max="15088" width="8.7109375" style="78" customWidth="1"/>
    <col min="15089" max="15090" width="9.140625" style="78"/>
    <col min="15091" max="15091" width="8.140625" style="78" bestFit="1" customWidth="1"/>
    <col min="15092" max="15092" width="8.5703125" style="78" customWidth="1"/>
    <col min="15093" max="15338" width="9.140625" style="78"/>
    <col min="15339" max="15339" width="5.140625" style="78" customWidth="1"/>
    <col min="15340" max="15340" width="16" style="78" customWidth="1"/>
    <col min="15341" max="15341" width="27.28515625" style="78" customWidth="1"/>
    <col min="15342" max="15342" width="38" style="78" customWidth="1"/>
    <col min="15343" max="15343" width="11.140625" style="78" customWidth="1"/>
    <col min="15344" max="15344" width="8.7109375" style="78" customWidth="1"/>
    <col min="15345" max="15346" width="9.140625" style="78"/>
    <col min="15347" max="15347" width="8.140625" style="78" bestFit="1" customWidth="1"/>
    <col min="15348" max="15348" width="8.5703125" style="78" customWidth="1"/>
    <col min="15349" max="15594" width="9.140625" style="78"/>
    <col min="15595" max="15595" width="5.140625" style="78" customWidth="1"/>
    <col min="15596" max="15596" width="16" style="78" customWidth="1"/>
    <col min="15597" max="15597" width="27.28515625" style="78" customWidth="1"/>
    <col min="15598" max="15598" width="38" style="78" customWidth="1"/>
    <col min="15599" max="15599" width="11.140625" style="78" customWidth="1"/>
    <col min="15600" max="15600" width="8.7109375" style="78" customWidth="1"/>
    <col min="15601" max="15602" width="9.140625" style="78"/>
    <col min="15603" max="15603" width="8.140625" style="78" bestFit="1" customWidth="1"/>
    <col min="15604" max="15604" width="8.5703125" style="78" customWidth="1"/>
    <col min="15605" max="15850" width="9.140625" style="78"/>
    <col min="15851" max="15851" width="5.140625" style="78" customWidth="1"/>
    <col min="15852" max="15852" width="16" style="78" customWidth="1"/>
    <col min="15853" max="15853" width="27.28515625" style="78" customWidth="1"/>
    <col min="15854" max="15854" width="38" style="78" customWidth="1"/>
    <col min="15855" max="15855" width="11.140625" style="78" customWidth="1"/>
    <col min="15856" max="15856" width="8.7109375" style="78" customWidth="1"/>
    <col min="15857" max="15858" width="9.140625" style="78"/>
    <col min="15859" max="15859" width="8.140625" style="78" bestFit="1" customWidth="1"/>
    <col min="15860" max="15860" width="8.5703125" style="78" customWidth="1"/>
    <col min="15861" max="16106" width="9.140625" style="78"/>
    <col min="16107" max="16107" width="5.140625" style="78" customWidth="1"/>
    <col min="16108" max="16108" width="16" style="78" customWidth="1"/>
    <col min="16109" max="16109" width="27.28515625" style="78" customWidth="1"/>
    <col min="16110" max="16110" width="38" style="78" customWidth="1"/>
    <col min="16111" max="16111" width="11.140625" style="78" customWidth="1"/>
    <col min="16112" max="16112" width="8.7109375" style="78" customWidth="1"/>
    <col min="16113" max="16114" width="9.140625" style="78"/>
    <col min="16115" max="16115" width="8.140625" style="78" bestFit="1" customWidth="1"/>
    <col min="16116" max="16116" width="8.5703125" style="78" customWidth="1"/>
    <col min="16117" max="16384" width="9.140625" style="78"/>
  </cols>
  <sheetData>
    <row r="1" spans="1:10" s="62" customFormat="1" x14ac:dyDescent="0.2">
      <c r="A1" s="114"/>
      <c r="B1" s="114"/>
      <c r="C1" s="56" t="s">
        <v>1468</v>
      </c>
      <c r="D1" s="57"/>
      <c r="E1" s="58"/>
      <c r="F1" s="59"/>
      <c r="G1" s="60"/>
      <c r="H1" s="60"/>
      <c r="I1" s="61"/>
      <c r="J1" s="61"/>
    </row>
    <row r="2" spans="1:10" s="62" customFormat="1" x14ac:dyDescent="0.2">
      <c r="A2" s="114"/>
      <c r="B2" s="114"/>
      <c r="C2" s="57" t="s">
        <v>1469</v>
      </c>
      <c r="D2" s="57"/>
      <c r="E2" s="58"/>
      <c r="F2" s="59"/>
      <c r="G2" s="60"/>
      <c r="H2" s="60"/>
      <c r="I2" s="61"/>
      <c r="J2" s="61"/>
    </row>
    <row r="3" spans="1:10" s="62" customFormat="1" x14ac:dyDescent="0.2">
      <c r="A3" s="114" t="s">
        <v>621</v>
      </c>
      <c r="B3" s="114"/>
      <c r="C3" s="57" t="s">
        <v>622</v>
      </c>
      <c r="D3" s="56" t="s">
        <v>1471</v>
      </c>
      <c r="E3" s="58"/>
      <c r="F3" s="59"/>
      <c r="G3" s="60"/>
      <c r="H3" s="60"/>
      <c r="I3" s="61"/>
      <c r="J3" s="61"/>
    </row>
    <row r="4" spans="1:10" s="62" customFormat="1" x14ac:dyDescent="0.2">
      <c r="A4" s="114"/>
      <c r="B4" s="114"/>
      <c r="C4" s="57" t="s">
        <v>623</v>
      </c>
      <c r="D4" s="56" t="s">
        <v>1470</v>
      </c>
      <c r="E4" s="58"/>
      <c r="F4" s="59"/>
      <c r="G4" s="60"/>
      <c r="H4" s="60"/>
      <c r="I4" s="61"/>
      <c r="J4" s="61"/>
    </row>
    <row r="5" spans="1:10" s="62" customFormat="1" x14ac:dyDescent="0.2">
      <c r="A5" s="114"/>
      <c r="B5" s="114"/>
      <c r="C5" s="57" t="s">
        <v>624</v>
      </c>
      <c r="D5" s="56"/>
      <c r="E5" s="58"/>
      <c r="F5" s="59"/>
      <c r="G5" s="60"/>
      <c r="H5" s="60"/>
      <c r="I5" s="61"/>
      <c r="J5" s="61"/>
    </row>
    <row r="6" spans="1:10" s="62" customFormat="1" x14ac:dyDescent="0.2">
      <c r="A6" s="114"/>
      <c r="B6" s="114"/>
      <c r="C6" s="57" t="s">
        <v>625</v>
      </c>
      <c r="E6" s="58"/>
      <c r="F6" s="59"/>
      <c r="G6" s="60"/>
      <c r="H6" s="60"/>
      <c r="I6" s="61"/>
      <c r="J6" s="61"/>
    </row>
    <row r="7" spans="1:10" s="62" customFormat="1" x14ac:dyDescent="0.2">
      <c r="A7" s="114" t="s">
        <v>626</v>
      </c>
      <c r="B7" s="114"/>
      <c r="C7" s="56" t="s">
        <v>627</v>
      </c>
      <c r="D7" s="57"/>
      <c r="E7" s="58"/>
      <c r="F7" s="59"/>
      <c r="G7" s="60"/>
      <c r="H7" s="60"/>
      <c r="I7" s="61"/>
      <c r="J7" s="61"/>
    </row>
    <row r="8" spans="1:10" s="62" customFormat="1" x14ac:dyDescent="0.2">
      <c r="A8" s="114"/>
      <c r="B8" s="114"/>
      <c r="C8" s="57" t="s">
        <v>628</v>
      </c>
      <c r="D8" s="57"/>
      <c r="E8" s="58"/>
      <c r="F8" s="59"/>
      <c r="G8" s="60"/>
      <c r="H8" s="60"/>
      <c r="I8" s="61"/>
      <c r="J8" s="61"/>
    </row>
    <row r="9" spans="1:10" s="62" customFormat="1" x14ac:dyDescent="0.2">
      <c r="A9" s="114" t="s">
        <v>629</v>
      </c>
      <c r="B9" s="114"/>
      <c r="C9" s="56" t="s">
        <v>630</v>
      </c>
      <c r="D9" s="56" t="s">
        <v>631</v>
      </c>
      <c r="E9" s="58"/>
      <c r="F9" s="59"/>
      <c r="G9" s="60"/>
      <c r="H9" s="60"/>
      <c r="I9" s="61"/>
      <c r="J9" s="61"/>
    </row>
    <row r="10" spans="1:10" s="62" customFormat="1" x14ac:dyDescent="0.2">
      <c r="A10" s="114" t="s">
        <v>632</v>
      </c>
      <c r="B10" s="114"/>
      <c r="C10" s="57"/>
      <c r="D10" s="56" t="s">
        <v>633</v>
      </c>
      <c r="E10" s="58"/>
      <c r="F10" s="59"/>
      <c r="G10" s="60"/>
      <c r="H10" s="60"/>
      <c r="I10" s="61"/>
      <c r="J10" s="61"/>
    </row>
    <row r="11" spans="1:10" s="62" customFormat="1" x14ac:dyDescent="0.2">
      <c r="A11" s="114"/>
      <c r="B11" s="114"/>
      <c r="C11" s="57"/>
      <c r="D11" s="56" t="s">
        <v>634</v>
      </c>
      <c r="E11" s="58"/>
      <c r="F11" s="59"/>
      <c r="G11" s="60"/>
      <c r="H11" s="60"/>
      <c r="I11" s="61"/>
      <c r="J11" s="61"/>
    </row>
    <row r="12" spans="1:10" s="62" customFormat="1" x14ac:dyDescent="0.2">
      <c r="A12" s="114"/>
      <c r="B12" s="114"/>
      <c r="C12" s="57"/>
      <c r="D12" s="56" t="s">
        <v>635</v>
      </c>
      <c r="E12" s="58"/>
      <c r="F12" s="59"/>
      <c r="G12" s="60"/>
      <c r="H12" s="60"/>
      <c r="I12" s="61"/>
      <c r="J12" s="61"/>
    </row>
    <row r="13" spans="1:10" s="62" customFormat="1" x14ac:dyDescent="0.2">
      <c r="A13" s="114" t="s">
        <v>636</v>
      </c>
      <c r="B13" s="114"/>
      <c r="C13" s="57" t="s">
        <v>637</v>
      </c>
      <c r="D13" s="57"/>
      <c r="E13" s="58"/>
      <c r="F13" s="59"/>
      <c r="G13" s="60"/>
      <c r="H13" s="60"/>
      <c r="I13" s="61"/>
      <c r="J13" s="61"/>
    </row>
    <row r="14" spans="1:10" s="62" customFormat="1" x14ac:dyDescent="0.2">
      <c r="A14" s="63"/>
      <c r="B14" s="63"/>
      <c r="C14" s="59"/>
      <c r="D14" s="59"/>
      <c r="E14" s="58"/>
      <c r="F14" s="59"/>
      <c r="G14" s="60"/>
      <c r="H14" s="60"/>
      <c r="I14" s="61"/>
      <c r="J14" s="61"/>
    </row>
    <row r="15" spans="1:10" s="62" customFormat="1" ht="15.75" x14ac:dyDescent="0.25">
      <c r="A15" s="115"/>
      <c r="B15" s="115"/>
      <c r="C15" s="64" t="s">
        <v>638</v>
      </c>
      <c r="D15" s="59"/>
      <c r="E15" s="58"/>
      <c r="F15" s="59"/>
      <c r="G15" s="60"/>
      <c r="H15" s="60"/>
      <c r="I15" s="61"/>
      <c r="J15" s="61"/>
    </row>
    <row r="16" spans="1:10" s="62" customFormat="1" x14ac:dyDescent="0.2">
      <c r="A16" s="114" t="s">
        <v>639</v>
      </c>
      <c r="B16" s="114"/>
      <c r="C16" s="65">
        <f ca="1">TODAY()</f>
        <v>44225</v>
      </c>
      <c r="D16" s="59"/>
      <c r="E16" s="58"/>
      <c r="F16" s="59"/>
      <c r="G16" s="60"/>
      <c r="H16" s="60"/>
      <c r="I16" s="61"/>
      <c r="J16" s="61"/>
    </row>
    <row r="17" spans="1:10" s="62" customFormat="1" x14ac:dyDescent="0.2">
      <c r="A17" s="114" t="s">
        <v>640</v>
      </c>
      <c r="B17" s="114"/>
      <c r="C17" s="65">
        <f ca="1">C16+14</f>
        <v>44239</v>
      </c>
      <c r="D17" s="59"/>
      <c r="E17" s="58"/>
      <c r="F17" s="59"/>
      <c r="G17" s="60"/>
      <c r="H17" s="60"/>
      <c r="I17" s="61"/>
      <c r="J17" s="61"/>
    </row>
    <row r="18" spans="1:10" s="62" customFormat="1" x14ac:dyDescent="0.2">
      <c r="A18" s="114" t="s">
        <v>641</v>
      </c>
      <c r="B18" s="114"/>
      <c r="C18" s="59"/>
      <c r="D18" s="59"/>
      <c r="E18" s="58"/>
      <c r="F18" s="59"/>
      <c r="G18" s="60"/>
      <c r="H18" s="60"/>
      <c r="I18" s="61"/>
      <c r="J18" s="61"/>
    </row>
    <row r="19" spans="1:10" s="62" customFormat="1" x14ac:dyDescent="0.2">
      <c r="A19" s="116"/>
      <c r="B19" s="116"/>
      <c r="C19" s="59"/>
      <c r="D19" s="59"/>
      <c r="E19" s="58"/>
      <c r="F19" s="59"/>
      <c r="G19" s="60"/>
      <c r="H19" s="60"/>
      <c r="I19" s="61"/>
      <c r="J19" s="61"/>
    </row>
    <row r="20" spans="1:10" s="62" customFormat="1" ht="27" customHeight="1" x14ac:dyDescent="0.2">
      <c r="A20" s="113" t="s">
        <v>642</v>
      </c>
      <c r="B20" s="113"/>
      <c r="C20" s="113"/>
      <c r="D20" s="113"/>
      <c r="E20" s="113"/>
      <c r="F20" s="113"/>
      <c r="G20" s="113"/>
      <c r="H20" s="113"/>
      <c r="I20" s="61"/>
      <c r="J20" s="66"/>
    </row>
    <row r="21" spans="1:10" s="62" customFormat="1" x14ac:dyDescent="0.2">
      <c r="A21" s="67"/>
      <c r="B21" s="67"/>
      <c r="C21" s="67"/>
      <c r="D21" s="68" t="s">
        <v>643</v>
      </c>
      <c r="E21" s="69"/>
      <c r="F21" s="70">
        <v>0</v>
      </c>
      <c r="G21" s="60"/>
      <c r="H21" s="60"/>
      <c r="I21" s="61"/>
      <c r="J21" s="61"/>
    </row>
    <row r="22" spans="1:10" s="62" customFormat="1" x14ac:dyDescent="0.2">
      <c r="A22" s="67"/>
      <c r="B22" s="67"/>
      <c r="C22" s="67"/>
      <c r="D22" s="71" t="s">
        <v>644</v>
      </c>
      <c r="E22" s="69"/>
      <c r="F22" s="72">
        <v>0.15</v>
      </c>
      <c r="G22" s="60"/>
      <c r="H22" s="60"/>
      <c r="I22" s="61"/>
      <c r="J22" s="61"/>
    </row>
    <row r="23" spans="1:10" s="73" customFormat="1" ht="41.25" customHeight="1" x14ac:dyDescent="0.2">
      <c r="A23" s="98" t="s">
        <v>651</v>
      </c>
      <c r="B23" s="98" t="s">
        <v>1461</v>
      </c>
      <c r="C23" s="98" t="s">
        <v>1460</v>
      </c>
      <c r="D23" s="98" t="s">
        <v>1462</v>
      </c>
      <c r="E23" s="98" t="s">
        <v>1463</v>
      </c>
      <c r="F23" s="98" t="s">
        <v>1464</v>
      </c>
      <c r="G23" s="98" t="s">
        <v>1465</v>
      </c>
      <c r="H23" s="98" t="s">
        <v>1466</v>
      </c>
      <c r="I23" s="97" t="s">
        <v>583</v>
      </c>
      <c r="J23" s="97" t="s">
        <v>652</v>
      </c>
    </row>
    <row r="24" spans="1:10" s="76" customFormat="1" ht="11.25" x14ac:dyDescent="0.2">
      <c r="A24" s="74">
        <v>1</v>
      </c>
      <c r="B24" s="2">
        <v>1093839</v>
      </c>
      <c r="C24" s="1" t="str">
        <f>VLOOKUP(B24,'Price_List 2020 UA'!B:H,2,)</f>
        <v>Uponor Phyn PLUS Контролер протічок G1</v>
      </c>
      <c r="D24" s="103">
        <f>VLOOKUP(B24,'Price_List 2020 UA'!B:H,3,)</f>
        <v>1183.1500000000001</v>
      </c>
      <c r="E24" s="24">
        <v>1</v>
      </c>
      <c r="F24" s="23">
        <f>D24*(1-$F$21)</f>
        <v>1183.1500000000001</v>
      </c>
      <c r="G24" s="23">
        <f t="shared" ref="G24" si="0">E24*F24</f>
        <v>1183.1500000000001</v>
      </c>
      <c r="H24" s="24">
        <f>VLOOKUP(B24,'Price_List 2020 UA'!B:I,8,)</f>
        <v>90318080</v>
      </c>
      <c r="I24" s="24">
        <f>VLOOKUP(B24,'Price_List 2020 UA'!B:I,6,)</f>
        <v>1</v>
      </c>
      <c r="J24" s="75">
        <f t="shared" ref="J24" si="1">F24/D24-1</f>
        <v>0</v>
      </c>
    </row>
    <row r="25" spans="1:10" s="76" customFormat="1" ht="11.25" x14ac:dyDescent="0.2">
      <c r="A25" s="74">
        <v>2</v>
      </c>
      <c r="B25" s="2">
        <v>1059572</v>
      </c>
      <c r="C25" s="1" t="str">
        <f>VLOOKUP(B25,'Price_List 2020 UA'!B:H,2,)</f>
        <v>Uponor Uni Pipe PLUS Труба відрізками S 16x2,0 5m</v>
      </c>
      <c r="D25" s="103">
        <f>VLOOKUP(B25,'Price_List 2020 UA'!B:H,3,)</f>
        <v>2.96</v>
      </c>
      <c r="E25" s="24">
        <v>1</v>
      </c>
      <c r="F25" s="23">
        <f t="shared" ref="F25:F88" si="2">D25*(1-$F$21)</f>
        <v>2.96</v>
      </c>
      <c r="G25" s="23">
        <f t="shared" ref="G25:G88" si="3">E25*F25</f>
        <v>2.96</v>
      </c>
      <c r="H25" s="24">
        <f>VLOOKUP(B25,'Price_List 2020 UA'!B:I,8,)</f>
        <v>39172190</v>
      </c>
      <c r="I25" s="24">
        <f>VLOOKUP(B25,'Price_List 2020 UA'!B:I,6,)</f>
        <v>5</v>
      </c>
      <c r="J25" s="75">
        <f t="shared" ref="J25:J88" si="4">F25/D25-1</f>
        <v>0</v>
      </c>
    </row>
    <row r="26" spans="1:10" s="76" customFormat="1" ht="11.25" x14ac:dyDescent="0.2">
      <c r="A26" s="74">
        <v>3</v>
      </c>
      <c r="B26" s="2">
        <v>1059573</v>
      </c>
      <c r="C26" s="1" t="str">
        <f>VLOOKUP(B26,'Price_List 2020 UA'!B:H,2,)</f>
        <v>Uponor Uni Pipe PLUS Труба відрізками S 20x2,25 5m</v>
      </c>
      <c r="D26" s="103">
        <f>VLOOKUP(B26,'Price_List 2020 UA'!B:H,3,)</f>
        <v>4.58</v>
      </c>
      <c r="E26" s="24">
        <v>1</v>
      </c>
      <c r="F26" s="23">
        <f t="shared" si="2"/>
        <v>4.58</v>
      </c>
      <c r="G26" s="23">
        <f t="shared" si="3"/>
        <v>4.58</v>
      </c>
      <c r="H26" s="24">
        <f>VLOOKUP(B26,'Price_List 2020 UA'!B:I,8,)</f>
        <v>39172190</v>
      </c>
      <c r="I26" s="24">
        <f>VLOOKUP(B26,'Price_List 2020 UA'!B:I,6,)</f>
        <v>5</v>
      </c>
      <c r="J26" s="75">
        <f t="shared" si="4"/>
        <v>0</v>
      </c>
    </row>
    <row r="27" spans="1:10" s="76" customFormat="1" ht="11.25" x14ac:dyDescent="0.2">
      <c r="A27" s="74">
        <v>4</v>
      </c>
      <c r="B27" s="2">
        <v>1059574</v>
      </c>
      <c r="C27" s="1" t="str">
        <f>VLOOKUP(B27,'Price_List 2020 UA'!B:H,2,)</f>
        <v>Uponor Uni Pipe PLUS Труба відрізками S 25x2,5 5m</v>
      </c>
      <c r="D27" s="103">
        <f>VLOOKUP(B27,'Price_List 2020 UA'!B:H,3,)</f>
        <v>4.8899999999999997</v>
      </c>
      <c r="E27" s="24">
        <v>1</v>
      </c>
      <c r="F27" s="23">
        <f t="shared" si="2"/>
        <v>4.8899999999999997</v>
      </c>
      <c r="G27" s="23">
        <f t="shared" si="3"/>
        <v>4.8899999999999997</v>
      </c>
      <c r="H27" s="24">
        <f>VLOOKUP(B27,'Price_List 2020 UA'!B:I,8,)</f>
        <v>39172190</v>
      </c>
      <c r="I27" s="24">
        <f>VLOOKUP(B27,'Price_List 2020 UA'!B:I,6,)</f>
        <v>5</v>
      </c>
      <c r="J27" s="75">
        <f t="shared" si="4"/>
        <v>0</v>
      </c>
    </row>
    <row r="28" spans="1:10" s="76" customFormat="1" ht="11.25" x14ac:dyDescent="0.2">
      <c r="A28" s="74">
        <v>5</v>
      </c>
      <c r="B28" s="2">
        <v>1059575</v>
      </c>
      <c r="C28" s="1" t="str">
        <f>VLOOKUP(B28,'Price_List 2020 UA'!B:H,2,)</f>
        <v>Uponor Uni Pipe PLUS Труба відрізками S 32x3,0 5m</v>
      </c>
      <c r="D28" s="103">
        <f>VLOOKUP(B28,'Price_List 2020 UA'!B:H,3,)</f>
        <v>7.23</v>
      </c>
      <c r="E28" s="24">
        <v>1</v>
      </c>
      <c r="F28" s="23">
        <f t="shared" si="2"/>
        <v>7.23</v>
      </c>
      <c r="G28" s="23">
        <f t="shared" si="3"/>
        <v>7.23</v>
      </c>
      <c r="H28" s="24">
        <f>VLOOKUP(B28,'Price_List 2020 UA'!B:I,8,)</f>
        <v>39172190</v>
      </c>
      <c r="I28" s="24">
        <f>VLOOKUP(B28,'Price_List 2020 UA'!B:I,6,)</f>
        <v>5</v>
      </c>
      <c r="J28" s="75">
        <f t="shared" si="4"/>
        <v>0</v>
      </c>
    </row>
    <row r="29" spans="1:10" s="76" customFormat="1" ht="11.25" x14ac:dyDescent="0.2">
      <c r="A29" s="74">
        <v>6</v>
      </c>
      <c r="B29" s="2">
        <v>1013432</v>
      </c>
      <c r="C29" s="1" t="str">
        <f>VLOOKUP(B29,'Price_List 2020 UA'!B:H,2,)</f>
        <v>Uponor MLC Труба відрізками  S 16x2,0 5m</v>
      </c>
      <c r="D29" s="103">
        <f>VLOOKUP(B29,'Price_List 2020 UA'!B:H,3,)</f>
        <v>2.86</v>
      </c>
      <c r="E29" s="24">
        <v>1</v>
      </c>
      <c r="F29" s="23">
        <f t="shared" si="2"/>
        <v>2.86</v>
      </c>
      <c r="G29" s="23">
        <f t="shared" si="3"/>
        <v>2.86</v>
      </c>
      <c r="H29" s="24">
        <f>VLOOKUP(B29,'Price_List 2020 UA'!B:I,8,)</f>
        <v>39172190</v>
      </c>
      <c r="I29" s="24">
        <f>VLOOKUP(B29,'Price_List 2020 UA'!B:I,6,)</f>
        <v>5</v>
      </c>
      <c r="J29" s="75">
        <f t="shared" si="4"/>
        <v>0</v>
      </c>
    </row>
    <row r="30" spans="1:10" s="76" customFormat="1" ht="11.25" x14ac:dyDescent="0.2">
      <c r="A30" s="74">
        <v>7</v>
      </c>
      <c r="B30" s="2">
        <v>1013438</v>
      </c>
      <c r="C30" s="1" t="str">
        <f>VLOOKUP(B30,'Price_List 2020 UA'!B:H,2,)</f>
        <v>Uponor MLC Труба відрізками  S 20x2,25 5m</v>
      </c>
      <c r="D30" s="103">
        <f>VLOOKUP(B30,'Price_List 2020 UA'!B:H,3,)</f>
        <v>4.47</v>
      </c>
      <c r="E30" s="24">
        <v>1</v>
      </c>
      <c r="F30" s="23">
        <f t="shared" si="2"/>
        <v>4.47</v>
      </c>
      <c r="G30" s="23">
        <f t="shared" si="3"/>
        <v>4.47</v>
      </c>
      <c r="H30" s="24">
        <f>VLOOKUP(B30,'Price_List 2020 UA'!B:I,8,)</f>
        <v>39172190</v>
      </c>
      <c r="I30" s="24">
        <f>VLOOKUP(B30,'Price_List 2020 UA'!B:I,6,)</f>
        <v>5</v>
      </c>
      <c r="J30" s="75">
        <f t="shared" si="4"/>
        <v>0</v>
      </c>
    </row>
    <row r="31" spans="1:10" s="77" customFormat="1" ht="11.25" x14ac:dyDescent="0.2">
      <c r="A31" s="74">
        <v>8</v>
      </c>
      <c r="B31" s="2">
        <v>1013442</v>
      </c>
      <c r="C31" s="1" t="str">
        <f>VLOOKUP(B31,'Price_List 2020 UA'!B:H,2,)</f>
        <v>Uponor MLC Труба відрізками  S 25x2,5 5m</v>
      </c>
      <c r="D31" s="103">
        <f>VLOOKUP(B31,'Price_List 2020 UA'!B:H,3,)</f>
        <v>5.58</v>
      </c>
      <c r="E31" s="24">
        <v>1</v>
      </c>
      <c r="F31" s="23">
        <f t="shared" si="2"/>
        <v>5.58</v>
      </c>
      <c r="G31" s="23">
        <f t="shared" si="3"/>
        <v>5.58</v>
      </c>
      <c r="H31" s="24">
        <f>VLOOKUP(B31,'Price_List 2020 UA'!B:I,8,)</f>
        <v>39172190</v>
      </c>
      <c r="I31" s="24">
        <f>VLOOKUP(B31,'Price_List 2020 UA'!B:I,6,)</f>
        <v>5</v>
      </c>
      <c r="J31" s="75">
        <f t="shared" si="4"/>
        <v>0</v>
      </c>
    </row>
    <row r="32" spans="1:10" s="77" customFormat="1" ht="11.25" x14ac:dyDescent="0.2">
      <c r="A32" s="74">
        <v>9</v>
      </c>
      <c r="B32" s="2">
        <v>1013444</v>
      </c>
      <c r="C32" s="1" t="str">
        <f>VLOOKUP(B32,'Price_List 2020 UA'!B:H,2,)</f>
        <v>Uponor MLC Труба відрізками  S 32x3,0 5m</v>
      </c>
      <c r="D32" s="103">
        <f>VLOOKUP(B32,'Price_List 2020 UA'!B:H,3,)</f>
        <v>6.06</v>
      </c>
      <c r="E32" s="24">
        <v>1</v>
      </c>
      <c r="F32" s="23">
        <f t="shared" si="2"/>
        <v>6.06</v>
      </c>
      <c r="G32" s="23">
        <f t="shared" si="3"/>
        <v>6.06</v>
      </c>
      <c r="H32" s="24">
        <f>VLOOKUP(B32,'Price_List 2020 UA'!B:I,8,)</f>
        <v>39172190</v>
      </c>
      <c r="I32" s="24">
        <f>VLOOKUP(B32,'Price_List 2020 UA'!B:I,6,)</f>
        <v>5</v>
      </c>
      <c r="J32" s="75">
        <f t="shared" si="4"/>
        <v>0</v>
      </c>
    </row>
    <row r="33" spans="1:10" s="77" customFormat="1" ht="11.25" x14ac:dyDescent="0.2">
      <c r="A33" s="74">
        <v>10</v>
      </c>
      <c r="B33" s="2">
        <v>1013446</v>
      </c>
      <c r="C33" s="1" t="str">
        <f>VLOOKUP(B33,'Price_List 2020 UA'!B:H,2,)</f>
        <v>Uponor MLC Труба відрізками  S 40x4,0 5m</v>
      </c>
      <c r="D33" s="103">
        <f>VLOOKUP(B33,'Price_List 2020 UA'!B:H,3,)</f>
        <v>11.83</v>
      </c>
      <c r="E33" s="24">
        <v>1</v>
      </c>
      <c r="F33" s="23">
        <f t="shared" si="2"/>
        <v>11.83</v>
      </c>
      <c r="G33" s="23">
        <f t="shared" si="3"/>
        <v>11.83</v>
      </c>
      <c r="H33" s="24">
        <f>VLOOKUP(B33,'Price_List 2020 UA'!B:I,8,)</f>
        <v>39172190</v>
      </c>
      <c r="I33" s="24">
        <f>VLOOKUP(B33,'Price_List 2020 UA'!B:I,6,)</f>
        <v>5</v>
      </c>
      <c r="J33" s="75">
        <f t="shared" si="4"/>
        <v>0</v>
      </c>
    </row>
    <row r="34" spans="1:10" s="77" customFormat="1" ht="11.25" x14ac:dyDescent="0.2">
      <c r="A34" s="74">
        <v>11</v>
      </c>
      <c r="B34" s="2">
        <v>1013449</v>
      </c>
      <c r="C34" s="1" t="str">
        <f>VLOOKUP(B34,'Price_List 2020 UA'!B:H,2,)</f>
        <v>Uponor MLC Труба відрізками  S 50x4,5 5m</v>
      </c>
      <c r="D34" s="103">
        <f>VLOOKUP(B34,'Price_List 2020 UA'!B:H,3,)</f>
        <v>17.27</v>
      </c>
      <c r="E34" s="24">
        <v>1</v>
      </c>
      <c r="F34" s="23">
        <f t="shared" si="2"/>
        <v>17.27</v>
      </c>
      <c r="G34" s="23">
        <f t="shared" si="3"/>
        <v>17.27</v>
      </c>
      <c r="H34" s="24">
        <f>VLOOKUP(B34,'Price_List 2020 UA'!B:I,8,)</f>
        <v>39172190</v>
      </c>
      <c r="I34" s="24">
        <f>VLOOKUP(B34,'Price_List 2020 UA'!B:I,6,)</f>
        <v>5</v>
      </c>
      <c r="J34" s="75">
        <f t="shared" si="4"/>
        <v>0</v>
      </c>
    </row>
    <row r="35" spans="1:10" s="77" customFormat="1" ht="11.25" x14ac:dyDescent="0.2">
      <c r="A35" s="74">
        <v>12</v>
      </c>
      <c r="B35" s="2">
        <v>1013451</v>
      </c>
      <c r="C35" s="1" t="str">
        <f>VLOOKUP(B35,'Price_List 2020 UA'!B:H,2,)</f>
        <v>Uponor MLC Труба відрізками  S 63x6,0 5m</v>
      </c>
      <c r="D35" s="103">
        <f>VLOOKUP(B35,'Price_List 2020 UA'!B:H,3,)</f>
        <v>25.16</v>
      </c>
      <c r="E35" s="24">
        <v>1</v>
      </c>
      <c r="F35" s="23">
        <f t="shared" si="2"/>
        <v>25.16</v>
      </c>
      <c r="G35" s="23">
        <f t="shared" si="3"/>
        <v>25.16</v>
      </c>
      <c r="H35" s="24">
        <f>VLOOKUP(B35,'Price_List 2020 UA'!B:I,8,)</f>
        <v>39172190</v>
      </c>
      <c r="I35" s="24">
        <f>VLOOKUP(B35,'Price_List 2020 UA'!B:I,6,)</f>
        <v>5</v>
      </c>
      <c r="J35" s="75">
        <f t="shared" si="4"/>
        <v>0</v>
      </c>
    </row>
    <row r="36" spans="1:10" s="77" customFormat="1" ht="11.25" x14ac:dyDescent="0.2">
      <c r="A36" s="74">
        <v>13</v>
      </c>
      <c r="B36" s="2">
        <v>1013453</v>
      </c>
      <c r="C36" s="1" t="str">
        <f>VLOOKUP(B36,'Price_List 2020 UA'!B:H,2,)</f>
        <v>Uponor MLC Труба відрізками  S 75x7,5 5m</v>
      </c>
      <c r="D36" s="103">
        <f>VLOOKUP(B36,'Price_List 2020 UA'!B:H,3,)</f>
        <v>42.44</v>
      </c>
      <c r="E36" s="24">
        <v>1</v>
      </c>
      <c r="F36" s="23">
        <f t="shared" si="2"/>
        <v>42.44</v>
      </c>
      <c r="G36" s="23">
        <f t="shared" si="3"/>
        <v>42.44</v>
      </c>
      <c r="H36" s="24">
        <f>VLOOKUP(B36,'Price_List 2020 UA'!B:I,8,)</f>
        <v>39172190</v>
      </c>
      <c r="I36" s="24">
        <f>VLOOKUP(B36,'Price_List 2020 UA'!B:I,6,)</f>
        <v>5</v>
      </c>
      <c r="J36" s="75">
        <f t="shared" si="4"/>
        <v>0</v>
      </c>
    </row>
    <row r="37" spans="1:10" s="77" customFormat="1" ht="11.25" x14ac:dyDescent="0.2">
      <c r="A37" s="74">
        <v>14</v>
      </c>
      <c r="B37" s="2">
        <v>1013455</v>
      </c>
      <c r="C37" s="1" t="str">
        <f>VLOOKUP(B37,'Price_List 2020 UA'!B:H,2,)</f>
        <v>Uponor MLC Труба відрізками  S 90x8,5 5m</v>
      </c>
      <c r="D37" s="103">
        <f>VLOOKUP(B37,'Price_List 2020 UA'!B:H,3,)</f>
        <v>54.27</v>
      </c>
      <c r="E37" s="24">
        <v>1</v>
      </c>
      <c r="F37" s="23">
        <f t="shared" si="2"/>
        <v>54.27</v>
      </c>
      <c r="G37" s="23">
        <f t="shared" si="3"/>
        <v>54.27</v>
      </c>
      <c r="H37" s="24">
        <f>VLOOKUP(B37,'Price_List 2020 UA'!B:I,8,)</f>
        <v>39172190</v>
      </c>
      <c r="I37" s="24">
        <f>VLOOKUP(B37,'Price_List 2020 UA'!B:I,6,)</f>
        <v>5</v>
      </c>
      <c r="J37" s="75">
        <f t="shared" si="4"/>
        <v>0</v>
      </c>
    </row>
    <row r="38" spans="1:10" s="77" customFormat="1" ht="11.25" x14ac:dyDescent="0.2">
      <c r="A38" s="74">
        <v>15</v>
      </c>
      <c r="B38" s="2">
        <v>1013457</v>
      </c>
      <c r="C38" s="1" t="str">
        <f>VLOOKUP(B38,'Price_List 2020 UA'!B:H,2,)</f>
        <v>Uponor MLC Труба відрізками  S 110x10,0 5m</v>
      </c>
      <c r="D38" s="103">
        <f>VLOOKUP(B38,'Price_List 2020 UA'!B:H,3,)</f>
        <v>71.540000000000006</v>
      </c>
      <c r="E38" s="24">
        <v>1</v>
      </c>
      <c r="F38" s="23">
        <f t="shared" si="2"/>
        <v>71.540000000000006</v>
      </c>
      <c r="G38" s="23">
        <f t="shared" si="3"/>
        <v>71.540000000000006</v>
      </c>
      <c r="H38" s="24">
        <f>VLOOKUP(B38,'Price_List 2020 UA'!B:I,8,)</f>
        <v>39172190</v>
      </c>
      <c r="I38" s="24">
        <f>VLOOKUP(B38,'Price_List 2020 UA'!B:I,6,)</f>
        <v>5</v>
      </c>
      <c r="J38" s="75">
        <f t="shared" si="4"/>
        <v>0</v>
      </c>
    </row>
    <row r="39" spans="1:10" s="77" customFormat="1" ht="11.25" x14ac:dyDescent="0.2">
      <c r="A39" s="74">
        <v>16</v>
      </c>
      <c r="B39" s="2">
        <v>1059576</v>
      </c>
      <c r="C39" s="1" t="str">
        <f>VLOOKUP(B39,'Price_List 2020 UA'!B:H,2,)</f>
        <v>Uponor Uni Pipe PLUS Безшовна труба біла 16x2,0 100m</v>
      </c>
      <c r="D39" s="103">
        <f>VLOOKUP(B39,'Price_List 2020 UA'!B:H,3,)</f>
        <v>1.34</v>
      </c>
      <c r="E39" s="24">
        <v>1</v>
      </c>
      <c r="F39" s="23">
        <f t="shared" si="2"/>
        <v>1.34</v>
      </c>
      <c r="G39" s="23">
        <f t="shared" si="3"/>
        <v>1.34</v>
      </c>
      <c r="H39" s="24">
        <f>VLOOKUP(B39,'Price_List 2020 UA'!B:I,8,)</f>
        <v>39172190</v>
      </c>
      <c r="I39" s="24">
        <f>VLOOKUP(B39,'Price_List 2020 UA'!B:I,6,)</f>
        <v>100</v>
      </c>
      <c r="J39" s="75">
        <f t="shared" si="4"/>
        <v>0</v>
      </c>
    </row>
    <row r="40" spans="1:10" s="77" customFormat="1" ht="11.25" x14ac:dyDescent="0.2">
      <c r="A40" s="74">
        <v>17</v>
      </c>
      <c r="B40" s="2">
        <v>1059577</v>
      </c>
      <c r="C40" s="1" t="str">
        <f>VLOOKUP(B40,'Price_List 2020 UA'!B:H,2,)</f>
        <v>Uponor Uni Pipe PLUS Безшовна труба біла 16x2,0 200m</v>
      </c>
      <c r="D40" s="103">
        <f>VLOOKUP(B40,'Price_List 2020 UA'!B:H,3,)</f>
        <v>1.34</v>
      </c>
      <c r="E40" s="24">
        <v>1</v>
      </c>
      <c r="F40" s="23">
        <f t="shared" si="2"/>
        <v>1.34</v>
      </c>
      <c r="G40" s="23">
        <f t="shared" si="3"/>
        <v>1.34</v>
      </c>
      <c r="H40" s="24">
        <f>VLOOKUP(B40,'Price_List 2020 UA'!B:I,8,)</f>
        <v>39172190</v>
      </c>
      <c r="I40" s="24">
        <f>VLOOKUP(B40,'Price_List 2020 UA'!B:I,6,)</f>
        <v>200</v>
      </c>
      <c r="J40" s="75">
        <f t="shared" si="4"/>
        <v>0</v>
      </c>
    </row>
    <row r="41" spans="1:10" s="77" customFormat="1" ht="11.25" x14ac:dyDescent="0.2">
      <c r="A41" s="74">
        <v>18</v>
      </c>
      <c r="B41" s="2">
        <v>1059578</v>
      </c>
      <c r="C41" s="1" t="str">
        <f>VLOOKUP(B41,'Price_List 2020 UA'!B:H,2,)</f>
        <v>Uponor Uni Pipe PLUS Безшовна труба біла 16x2,0 500m</v>
      </c>
      <c r="D41" s="103">
        <f>VLOOKUP(B41,'Price_List 2020 UA'!B:H,3,)</f>
        <v>1.34</v>
      </c>
      <c r="E41" s="24">
        <v>1</v>
      </c>
      <c r="F41" s="23">
        <f t="shared" si="2"/>
        <v>1.34</v>
      </c>
      <c r="G41" s="23">
        <f t="shared" si="3"/>
        <v>1.34</v>
      </c>
      <c r="H41" s="24">
        <f>VLOOKUP(B41,'Price_List 2020 UA'!B:I,8,)</f>
        <v>39172190</v>
      </c>
      <c r="I41" s="24">
        <f>VLOOKUP(B41,'Price_List 2020 UA'!B:I,6,)</f>
        <v>500</v>
      </c>
      <c r="J41" s="75">
        <f t="shared" si="4"/>
        <v>0</v>
      </c>
    </row>
    <row r="42" spans="1:10" s="77" customFormat="1" ht="11.25" x14ac:dyDescent="0.2">
      <c r="A42" s="74">
        <v>19</v>
      </c>
      <c r="B42" s="2">
        <v>1059579</v>
      </c>
      <c r="C42" s="1" t="str">
        <f>VLOOKUP(B42,'Price_List 2020 UA'!B:H,2,)</f>
        <v>Uponor Uni Pipe PLUS Безшовна труба біла 20x2,25 100m</v>
      </c>
      <c r="D42" s="103">
        <f>VLOOKUP(B42,'Price_List 2020 UA'!B:H,3,)</f>
        <v>2.13</v>
      </c>
      <c r="E42" s="24">
        <v>1</v>
      </c>
      <c r="F42" s="23">
        <f t="shared" si="2"/>
        <v>2.13</v>
      </c>
      <c r="G42" s="23">
        <f t="shared" si="3"/>
        <v>2.13</v>
      </c>
      <c r="H42" s="24">
        <f>VLOOKUP(B42,'Price_List 2020 UA'!B:I,8,)</f>
        <v>39172190</v>
      </c>
      <c r="I42" s="24">
        <f>VLOOKUP(B42,'Price_List 2020 UA'!B:I,6,)</f>
        <v>100</v>
      </c>
      <c r="J42" s="75">
        <f t="shared" si="4"/>
        <v>0</v>
      </c>
    </row>
    <row r="43" spans="1:10" s="77" customFormat="1" ht="11.25" x14ac:dyDescent="0.2">
      <c r="A43" s="74">
        <v>20</v>
      </c>
      <c r="B43" s="2">
        <v>1059581</v>
      </c>
      <c r="C43" s="1" t="str">
        <f>VLOOKUP(B43,'Price_List 2020 UA'!B:H,2,)</f>
        <v>Uponor Uni Pipe PLUS Безшовна труба біла 25x2,5 50m</v>
      </c>
      <c r="D43" s="103">
        <f>VLOOKUP(B43,'Price_List 2020 UA'!B:H,3,)</f>
        <v>3.83</v>
      </c>
      <c r="E43" s="24">
        <v>1</v>
      </c>
      <c r="F43" s="23">
        <f t="shared" si="2"/>
        <v>3.83</v>
      </c>
      <c r="G43" s="23">
        <f t="shared" si="3"/>
        <v>3.83</v>
      </c>
      <c r="H43" s="24">
        <f>VLOOKUP(B43,'Price_List 2020 UA'!B:I,8,)</f>
        <v>39172190</v>
      </c>
      <c r="I43" s="24">
        <f>VLOOKUP(B43,'Price_List 2020 UA'!B:I,6,)</f>
        <v>50</v>
      </c>
      <c r="J43" s="75">
        <f t="shared" si="4"/>
        <v>0</v>
      </c>
    </row>
    <row r="44" spans="1:10" s="77" customFormat="1" ht="11.25" x14ac:dyDescent="0.2">
      <c r="A44" s="74">
        <v>21</v>
      </c>
      <c r="B44" s="2">
        <v>1059583</v>
      </c>
      <c r="C44" s="1" t="str">
        <f>VLOOKUP(B44,'Price_List 2020 UA'!B:H,2,)</f>
        <v>Uponor Uni Pipe PLUS Безшовна труба біла 32x3,0 50m</v>
      </c>
      <c r="D44" s="103">
        <f>VLOOKUP(B44,'Price_List 2020 UA'!B:H,3,)</f>
        <v>4.68</v>
      </c>
      <c r="E44" s="24">
        <v>1</v>
      </c>
      <c r="F44" s="23">
        <f t="shared" si="2"/>
        <v>4.68</v>
      </c>
      <c r="G44" s="23">
        <f t="shared" si="3"/>
        <v>4.68</v>
      </c>
      <c r="H44" s="24">
        <f>VLOOKUP(B44,'Price_List 2020 UA'!B:I,8,)</f>
        <v>39172190</v>
      </c>
      <c r="I44" s="24">
        <f>VLOOKUP(B44,'Price_List 2020 UA'!B:I,6,)</f>
        <v>50</v>
      </c>
      <c r="J44" s="75">
        <f t="shared" si="4"/>
        <v>0</v>
      </c>
    </row>
    <row r="45" spans="1:10" s="77" customFormat="1" ht="11.25" x14ac:dyDescent="0.2">
      <c r="A45" s="74">
        <v>22</v>
      </c>
      <c r="B45" s="2">
        <v>1013366</v>
      </c>
      <c r="C45" s="1" t="str">
        <f>VLOOKUP(B45,'Price_List 2020 UA'!B:H,2,)</f>
        <v>Uponor MLC Труба в бухті 14x2,0 200m</v>
      </c>
      <c r="D45" s="103">
        <f>VLOOKUP(B45,'Price_List 2020 UA'!B:H,3,)</f>
        <v>1.23</v>
      </c>
      <c r="E45" s="24">
        <v>1</v>
      </c>
      <c r="F45" s="23">
        <f t="shared" si="2"/>
        <v>1.23</v>
      </c>
      <c r="G45" s="23">
        <f t="shared" si="3"/>
        <v>1.23</v>
      </c>
      <c r="H45" s="24">
        <f>VLOOKUP(B45,'Price_List 2020 UA'!B:I,8,)</f>
        <v>39172190</v>
      </c>
      <c r="I45" s="24">
        <f>VLOOKUP(B45,'Price_List 2020 UA'!B:I,6,)</f>
        <v>200</v>
      </c>
      <c r="J45" s="75">
        <f t="shared" si="4"/>
        <v>0</v>
      </c>
    </row>
    <row r="46" spans="1:10" s="77" customFormat="1" ht="11.25" x14ac:dyDescent="0.2">
      <c r="A46" s="74">
        <v>23</v>
      </c>
      <c r="B46" s="2">
        <v>1013378</v>
      </c>
      <c r="C46" s="1" t="str">
        <f>VLOOKUP(B46,'Price_List 2020 UA'!B:H,2,)</f>
        <v>Uponor MLC Труба в бухті 16x2,0 100m</v>
      </c>
      <c r="D46" s="103">
        <f>VLOOKUP(B46,'Price_List 2020 UA'!B:H,3,)</f>
        <v>1.28</v>
      </c>
      <c r="E46" s="24">
        <v>1</v>
      </c>
      <c r="F46" s="23">
        <f t="shared" si="2"/>
        <v>1.28</v>
      </c>
      <c r="G46" s="23">
        <f t="shared" si="3"/>
        <v>1.28</v>
      </c>
      <c r="H46" s="24">
        <f>VLOOKUP(B46,'Price_List 2020 UA'!B:I,8,)</f>
        <v>39172190</v>
      </c>
      <c r="I46" s="24">
        <f>VLOOKUP(B46,'Price_List 2020 UA'!B:I,6,)</f>
        <v>100</v>
      </c>
      <c r="J46" s="75">
        <f t="shared" si="4"/>
        <v>0</v>
      </c>
    </row>
    <row r="47" spans="1:10" s="77" customFormat="1" ht="11.25" x14ac:dyDescent="0.2">
      <c r="A47" s="74">
        <v>24</v>
      </c>
      <c r="B47" s="2">
        <v>1013371</v>
      </c>
      <c r="C47" s="1" t="str">
        <f>VLOOKUP(B47,'Price_List 2020 UA'!B:H,2,)</f>
        <v>Uponor MLC Труба в бухті 16x2,0 200m</v>
      </c>
      <c r="D47" s="103">
        <f>VLOOKUP(B47,'Price_List 2020 UA'!B:H,3,)</f>
        <v>1.28</v>
      </c>
      <c r="E47" s="24">
        <v>1</v>
      </c>
      <c r="F47" s="23">
        <f t="shared" si="2"/>
        <v>1.28</v>
      </c>
      <c r="G47" s="23">
        <f t="shared" si="3"/>
        <v>1.28</v>
      </c>
      <c r="H47" s="24">
        <f>VLOOKUP(B47,'Price_List 2020 UA'!B:I,8,)</f>
        <v>39172190</v>
      </c>
      <c r="I47" s="24">
        <f>VLOOKUP(B47,'Price_List 2020 UA'!B:I,6,)</f>
        <v>200</v>
      </c>
      <c r="J47" s="75">
        <f t="shared" si="4"/>
        <v>0</v>
      </c>
    </row>
    <row r="48" spans="1:10" s="77" customFormat="1" ht="11.25" x14ac:dyDescent="0.2">
      <c r="A48" s="74">
        <v>25</v>
      </c>
      <c r="B48" s="2">
        <v>1013380</v>
      </c>
      <c r="C48" s="1" t="str">
        <f>VLOOKUP(B48,'Price_List 2020 UA'!B:H,2,)</f>
        <v>Uponor MLC Труба в бухті 16x2,0 500m IPPC</v>
      </c>
      <c r="D48" s="103">
        <f>VLOOKUP(B48,'Price_List 2020 UA'!B:H,3,)</f>
        <v>1.28</v>
      </c>
      <c r="E48" s="24">
        <v>1</v>
      </c>
      <c r="F48" s="23">
        <f t="shared" si="2"/>
        <v>1.28</v>
      </c>
      <c r="G48" s="23">
        <f t="shared" si="3"/>
        <v>1.28</v>
      </c>
      <c r="H48" s="24">
        <f>VLOOKUP(B48,'Price_List 2020 UA'!B:I,8,)</f>
        <v>39172190</v>
      </c>
      <c r="I48" s="24">
        <f>VLOOKUP(B48,'Price_List 2020 UA'!B:I,6,)</f>
        <v>500</v>
      </c>
      <c r="J48" s="75">
        <f t="shared" si="4"/>
        <v>0</v>
      </c>
    </row>
    <row r="49" spans="1:10" s="77" customFormat="1" ht="11.25" x14ac:dyDescent="0.2">
      <c r="A49" s="74">
        <v>26</v>
      </c>
      <c r="B49" s="2">
        <v>1013388</v>
      </c>
      <c r="C49" s="1" t="str">
        <f>VLOOKUP(B49,'Price_List 2020 UA'!B:H,2,)</f>
        <v>Uponor MLC Труба в бухті 20x2,25 100m</v>
      </c>
      <c r="D49" s="103">
        <f>VLOOKUP(B49,'Price_List 2020 UA'!B:H,3,)</f>
        <v>2.0299999999999998</v>
      </c>
      <c r="E49" s="24">
        <v>1</v>
      </c>
      <c r="F49" s="23">
        <f t="shared" si="2"/>
        <v>2.0299999999999998</v>
      </c>
      <c r="G49" s="23">
        <f t="shared" si="3"/>
        <v>2.0299999999999998</v>
      </c>
      <c r="H49" s="24">
        <f>VLOOKUP(B49,'Price_List 2020 UA'!B:I,8,)</f>
        <v>39172190</v>
      </c>
      <c r="I49" s="24">
        <f>VLOOKUP(B49,'Price_List 2020 UA'!B:I,6,)</f>
        <v>100</v>
      </c>
      <c r="J49" s="75">
        <f t="shared" si="4"/>
        <v>0</v>
      </c>
    </row>
    <row r="50" spans="1:10" s="77" customFormat="1" ht="11.25" x14ac:dyDescent="0.2">
      <c r="A50" s="74">
        <v>27</v>
      </c>
      <c r="B50" s="2">
        <v>1013398</v>
      </c>
      <c r="C50" s="1" t="str">
        <f>VLOOKUP(B50,'Price_List 2020 UA'!B:H,2,)</f>
        <v>Uponor MLC Труба в бухті 25x2,5 50m</v>
      </c>
      <c r="D50" s="103">
        <f>VLOOKUP(B50,'Price_List 2020 UA'!B:H,3,)</f>
        <v>3.64</v>
      </c>
      <c r="E50" s="24">
        <v>1</v>
      </c>
      <c r="F50" s="23">
        <f t="shared" si="2"/>
        <v>3.64</v>
      </c>
      <c r="G50" s="23">
        <f t="shared" si="3"/>
        <v>3.64</v>
      </c>
      <c r="H50" s="24">
        <f>VLOOKUP(B50,'Price_List 2020 UA'!B:I,8,)</f>
        <v>39172190</v>
      </c>
      <c r="I50" s="24">
        <f>VLOOKUP(B50,'Price_List 2020 UA'!B:I,6,)</f>
        <v>50</v>
      </c>
      <c r="J50" s="75">
        <f t="shared" si="4"/>
        <v>0</v>
      </c>
    </row>
    <row r="51" spans="1:10" s="77" customFormat="1" ht="11.25" x14ac:dyDescent="0.2">
      <c r="A51" s="74">
        <v>28</v>
      </c>
      <c r="B51" s="2">
        <v>1013401</v>
      </c>
      <c r="C51" s="1" t="str">
        <f>VLOOKUP(B51,'Price_List 2020 UA'!B:H,2,)</f>
        <v>Uponor MLC Труба в бухті 32x3,0 50m</v>
      </c>
      <c r="D51" s="103">
        <f>VLOOKUP(B51,'Price_List 2020 UA'!B:H,3,)</f>
        <v>4.4400000000000004</v>
      </c>
      <c r="E51" s="24">
        <v>1</v>
      </c>
      <c r="F51" s="23">
        <f t="shared" si="2"/>
        <v>4.4400000000000004</v>
      </c>
      <c r="G51" s="23">
        <f t="shared" si="3"/>
        <v>4.4400000000000004</v>
      </c>
      <c r="H51" s="24">
        <f>VLOOKUP(B51,'Price_List 2020 UA'!B:I,8,)</f>
        <v>39172190</v>
      </c>
      <c r="I51" s="24">
        <f>VLOOKUP(B51,'Price_List 2020 UA'!B:I,6,)</f>
        <v>50</v>
      </c>
      <c r="J51" s="75">
        <f t="shared" si="4"/>
        <v>0</v>
      </c>
    </row>
    <row r="52" spans="1:10" s="77" customFormat="1" ht="11.25" x14ac:dyDescent="0.2">
      <c r="A52" s="74">
        <v>29</v>
      </c>
      <c r="B52" s="2">
        <v>1012859</v>
      </c>
      <c r="C52" s="1" t="str">
        <f>VLOOKUP(B52,'Price_List 2020 UA'!B:H,2,)</f>
        <v>Uponor Teck Гофра синя 25/20 blue 50m</v>
      </c>
      <c r="D52" s="103">
        <f>VLOOKUP(B52,'Price_List 2020 UA'!B:H,3,)</f>
        <v>0.55000000000000004</v>
      </c>
      <c r="E52" s="24">
        <v>1</v>
      </c>
      <c r="F52" s="23">
        <f t="shared" si="2"/>
        <v>0.55000000000000004</v>
      </c>
      <c r="G52" s="23">
        <f t="shared" si="3"/>
        <v>0.55000000000000004</v>
      </c>
      <c r="H52" s="24">
        <f>VLOOKUP(B52,'Price_List 2020 UA'!B:I,8,)</f>
        <v>39173200</v>
      </c>
      <c r="I52" s="24">
        <f>VLOOKUP(B52,'Price_List 2020 UA'!B:I,6,)</f>
        <v>50</v>
      </c>
      <c r="J52" s="75">
        <f t="shared" si="4"/>
        <v>0</v>
      </c>
    </row>
    <row r="53" spans="1:10" s="77" customFormat="1" ht="11.25" x14ac:dyDescent="0.2">
      <c r="A53" s="74">
        <v>30</v>
      </c>
      <c r="B53" s="2">
        <v>1012863</v>
      </c>
      <c r="C53" s="1" t="str">
        <f>VLOOKUP(B53,'Price_List 2020 UA'!B:H,2,)</f>
        <v>Uponor Teck Гофра синя 28/23 blue 50m</v>
      </c>
      <c r="D53" s="103">
        <f>VLOOKUP(B53,'Price_List 2020 UA'!B:H,3,)</f>
        <v>0.6</v>
      </c>
      <c r="E53" s="24">
        <v>1</v>
      </c>
      <c r="F53" s="23">
        <f t="shared" si="2"/>
        <v>0.6</v>
      </c>
      <c r="G53" s="23">
        <f t="shared" si="3"/>
        <v>0.6</v>
      </c>
      <c r="H53" s="24">
        <f>VLOOKUP(B53,'Price_List 2020 UA'!B:I,8,)</f>
        <v>39173200</v>
      </c>
      <c r="I53" s="24">
        <f>VLOOKUP(B53,'Price_List 2020 UA'!B:I,6,)</f>
        <v>50</v>
      </c>
      <c r="J53" s="75">
        <f t="shared" si="4"/>
        <v>0</v>
      </c>
    </row>
    <row r="54" spans="1:10" s="77" customFormat="1" ht="11.25" x14ac:dyDescent="0.2">
      <c r="A54" s="74">
        <v>31</v>
      </c>
      <c r="B54" s="2">
        <v>1012867</v>
      </c>
      <c r="C54" s="1" t="str">
        <f>VLOOKUP(B54,'Price_List 2020 UA'!B:H,2,)</f>
        <v>Uponor Teck Гофра синя 35/29 blue 50m</v>
      </c>
      <c r="D54" s="103">
        <f>VLOOKUP(B54,'Price_List 2020 UA'!B:H,3,)</f>
        <v>0.97</v>
      </c>
      <c r="E54" s="24">
        <v>1</v>
      </c>
      <c r="F54" s="23">
        <f t="shared" si="2"/>
        <v>0.97</v>
      </c>
      <c r="G54" s="23">
        <f t="shared" si="3"/>
        <v>0.97</v>
      </c>
      <c r="H54" s="24">
        <f>VLOOKUP(B54,'Price_List 2020 UA'!B:I,8,)</f>
        <v>39173200</v>
      </c>
      <c r="I54" s="24">
        <f>VLOOKUP(B54,'Price_List 2020 UA'!B:I,6,)</f>
        <v>50</v>
      </c>
      <c r="J54" s="75">
        <f t="shared" si="4"/>
        <v>0</v>
      </c>
    </row>
    <row r="55" spans="1:10" s="77" customFormat="1" ht="11.25" x14ac:dyDescent="0.2">
      <c r="A55" s="74">
        <v>32</v>
      </c>
      <c r="B55" s="2">
        <v>1012858</v>
      </c>
      <c r="C55" s="1" t="str">
        <f>VLOOKUP(B55,'Price_List 2020 UA'!B:H,2,)</f>
        <v>Uponor Teck Гофра червона 25/20 red 50m</v>
      </c>
      <c r="D55" s="103">
        <f>VLOOKUP(B55,'Price_List 2020 UA'!B:H,3,)</f>
        <v>0.55000000000000004</v>
      </c>
      <c r="E55" s="24">
        <v>1</v>
      </c>
      <c r="F55" s="23">
        <f t="shared" si="2"/>
        <v>0.55000000000000004</v>
      </c>
      <c r="G55" s="23">
        <f t="shared" si="3"/>
        <v>0.55000000000000004</v>
      </c>
      <c r="H55" s="24">
        <f>VLOOKUP(B55,'Price_List 2020 UA'!B:I,8,)</f>
        <v>39173200</v>
      </c>
      <c r="I55" s="24">
        <f>VLOOKUP(B55,'Price_List 2020 UA'!B:I,6,)</f>
        <v>50</v>
      </c>
      <c r="J55" s="75">
        <f t="shared" si="4"/>
        <v>0</v>
      </c>
    </row>
    <row r="56" spans="1:10" s="77" customFormat="1" ht="11.25" x14ac:dyDescent="0.2">
      <c r="A56" s="74">
        <v>33</v>
      </c>
      <c r="B56" s="2">
        <v>1012862</v>
      </c>
      <c r="C56" s="1" t="str">
        <f>VLOOKUP(B56,'Price_List 2020 UA'!B:H,2,)</f>
        <v>Uponor Teck Гофра червона 28/23 red 50m</v>
      </c>
      <c r="D56" s="103">
        <f>VLOOKUP(B56,'Price_List 2020 UA'!B:H,3,)</f>
        <v>0.6</v>
      </c>
      <c r="E56" s="24">
        <v>1</v>
      </c>
      <c r="F56" s="23">
        <f t="shared" si="2"/>
        <v>0.6</v>
      </c>
      <c r="G56" s="23">
        <f t="shared" si="3"/>
        <v>0.6</v>
      </c>
      <c r="H56" s="24">
        <f>VLOOKUP(B56,'Price_List 2020 UA'!B:I,8,)</f>
        <v>39173200</v>
      </c>
      <c r="I56" s="24">
        <f>VLOOKUP(B56,'Price_List 2020 UA'!B:I,6,)</f>
        <v>50</v>
      </c>
      <c r="J56" s="75">
        <f t="shared" si="4"/>
        <v>0</v>
      </c>
    </row>
    <row r="57" spans="1:10" s="77" customFormat="1" ht="11.25" x14ac:dyDescent="0.2">
      <c r="A57" s="74">
        <v>34</v>
      </c>
      <c r="B57" s="2">
        <v>1012866</v>
      </c>
      <c r="C57" s="1" t="str">
        <f>VLOOKUP(B57,'Price_List 2020 UA'!B:H,2,)</f>
        <v>Uponor Teck Гофра червона 35/29 red 50m</v>
      </c>
      <c r="D57" s="103">
        <f>VLOOKUP(B57,'Price_List 2020 UA'!B:H,3,)</f>
        <v>0.97</v>
      </c>
      <c r="E57" s="24">
        <v>1</v>
      </c>
      <c r="F57" s="23">
        <f t="shared" si="2"/>
        <v>0.97</v>
      </c>
      <c r="G57" s="23">
        <f t="shared" si="3"/>
        <v>0.97</v>
      </c>
      <c r="H57" s="24">
        <f>VLOOKUP(B57,'Price_List 2020 UA'!B:I,8,)</f>
        <v>39173200</v>
      </c>
      <c r="I57" s="24">
        <f>VLOOKUP(B57,'Price_List 2020 UA'!B:I,6,)</f>
        <v>50</v>
      </c>
      <c r="J57" s="75">
        <f t="shared" si="4"/>
        <v>0</v>
      </c>
    </row>
    <row r="58" spans="1:10" s="77" customFormat="1" ht="11.25" x14ac:dyDescent="0.2">
      <c r="A58" s="74">
        <v>35</v>
      </c>
      <c r="B58" s="2">
        <v>1013137</v>
      </c>
      <c r="C58" s="1" t="str">
        <f>VLOOKUP(B58,'Price_List 2020 UA'!B:H,2,)</f>
        <v>Uponor Teck Одинарна дюбель-скоба 32 6cm</v>
      </c>
      <c r="D58" s="103">
        <f>VLOOKUP(B58,'Price_List 2020 UA'!B:H,3,)</f>
        <v>0.21</v>
      </c>
      <c r="E58" s="24">
        <v>1</v>
      </c>
      <c r="F58" s="23">
        <f t="shared" si="2"/>
        <v>0.21</v>
      </c>
      <c r="G58" s="23">
        <f t="shared" si="3"/>
        <v>0.21</v>
      </c>
      <c r="H58" s="24">
        <f>VLOOKUP(B58,'Price_List 2020 UA'!B:I,8,)</f>
        <v>39269097</v>
      </c>
      <c r="I58" s="24">
        <f>VLOOKUP(B58,'Price_List 2020 UA'!B:I,6,)</f>
        <v>50</v>
      </c>
      <c r="J58" s="75">
        <f t="shared" si="4"/>
        <v>0</v>
      </c>
    </row>
    <row r="59" spans="1:10" s="77" customFormat="1" ht="11.25" x14ac:dyDescent="0.2">
      <c r="A59" s="74">
        <v>36</v>
      </c>
      <c r="B59" s="2">
        <v>1013138</v>
      </c>
      <c r="C59" s="1" t="str">
        <f>VLOOKUP(B59,'Price_List 2020 UA'!B:H,2,)</f>
        <v>Uponor Teck Одинарна дюбель-скоба 32 8cm</v>
      </c>
      <c r="D59" s="103">
        <f>VLOOKUP(B59,'Price_List 2020 UA'!B:H,3,)</f>
        <v>0.23</v>
      </c>
      <c r="E59" s="24">
        <v>1</v>
      </c>
      <c r="F59" s="23">
        <f t="shared" si="2"/>
        <v>0.23</v>
      </c>
      <c r="G59" s="23">
        <f t="shared" si="3"/>
        <v>0.23</v>
      </c>
      <c r="H59" s="24">
        <f>VLOOKUP(B59,'Price_List 2020 UA'!B:I,8,)</f>
        <v>39269097</v>
      </c>
      <c r="I59" s="24">
        <f>VLOOKUP(B59,'Price_List 2020 UA'!B:I,6,)</f>
        <v>50</v>
      </c>
      <c r="J59" s="75">
        <f t="shared" si="4"/>
        <v>0</v>
      </c>
    </row>
    <row r="60" spans="1:10" s="77" customFormat="1" ht="11.25" x14ac:dyDescent="0.2">
      <c r="A60" s="74">
        <v>37</v>
      </c>
      <c r="B60" s="2">
        <v>1013139</v>
      </c>
      <c r="C60" s="1" t="str">
        <f>VLOOKUP(B60,'Price_List 2020 UA'!B:H,2,)</f>
        <v>Uponor Teck Подвійна дюбель-скоба 32 6cm</v>
      </c>
      <c r="D60" s="103">
        <f>VLOOKUP(B60,'Price_List 2020 UA'!B:H,3,)</f>
        <v>0.23</v>
      </c>
      <c r="E60" s="24">
        <v>1</v>
      </c>
      <c r="F60" s="23">
        <f t="shared" si="2"/>
        <v>0.23</v>
      </c>
      <c r="G60" s="23">
        <f t="shared" si="3"/>
        <v>0.23</v>
      </c>
      <c r="H60" s="24">
        <f>VLOOKUP(B60,'Price_List 2020 UA'!B:I,8,)</f>
        <v>39269097</v>
      </c>
      <c r="I60" s="24">
        <f>VLOOKUP(B60,'Price_List 2020 UA'!B:I,6,)</f>
        <v>50</v>
      </c>
      <c r="J60" s="75">
        <f t="shared" si="4"/>
        <v>0</v>
      </c>
    </row>
    <row r="61" spans="1:10" s="77" customFormat="1" ht="11.25" x14ac:dyDescent="0.2">
      <c r="A61" s="74">
        <v>38</v>
      </c>
      <c r="B61" s="2">
        <v>1013140</v>
      </c>
      <c r="C61" s="1" t="str">
        <f>VLOOKUP(B61,'Price_List 2020 UA'!B:H,2,)</f>
        <v>Uponor Teck Подвійна дюбель-скоба 32 8cm</v>
      </c>
      <c r="D61" s="103">
        <f>VLOOKUP(B61,'Price_List 2020 UA'!B:H,3,)</f>
        <v>0.28000000000000003</v>
      </c>
      <c r="E61" s="24">
        <v>1</v>
      </c>
      <c r="F61" s="23">
        <f t="shared" si="2"/>
        <v>0.28000000000000003</v>
      </c>
      <c r="G61" s="23">
        <f t="shared" si="3"/>
        <v>0.28000000000000003</v>
      </c>
      <c r="H61" s="24">
        <f>VLOOKUP(B61,'Price_List 2020 UA'!B:I,8,)</f>
        <v>39269097</v>
      </c>
      <c r="I61" s="24">
        <f>VLOOKUP(B61,'Price_List 2020 UA'!B:I,6,)</f>
        <v>50</v>
      </c>
      <c r="J61" s="75">
        <f t="shared" si="4"/>
        <v>0</v>
      </c>
    </row>
    <row r="62" spans="1:10" s="77" customFormat="1" ht="11.25" x14ac:dyDescent="0.2">
      <c r="A62" s="74">
        <v>39</v>
      </c>
      <c r="B62" s="2">
        <v>1013142</v>
      </c>
      <c r="C62" s="1" t="str">
        <f>VLOOKUP(B62,'Price_List 2020 UA'!B:H,2,)</f>
        <v>Uponor MLC Кліпса одинарна, біла 16</v>
      </c>
      <c r="D62" s="103">
        <f>VLOOKUP(B62,'Price_List 2020 UA'!B:H,3,)</f>
        <v>0.64</v>
      </c>
      <c r="E62" s="24">
        <v>1</v>
      </c>
      <c r="F62" s="23">
        <f t="shared" si="2"/>
        <v>0.64</v>
      </c>
      <c r="G62" s="23">
        <f t="shared" si="3"/>
        <v>0.64</v>
      </c>
      <c r="H62" s="24">
        <f>VLOOKUP(B62,'Price_List 2020 UA'!B:I,8,)</f>
        <v>39269097</v>
      </c>
      <c r="I62" s="24">
        <f>VLOOKUP(B62,'Price_List 2020 UA'!B:I,6,)</f>
        <v>100</v>
      </c>
      <c r="J62" s="75">
        <f t="shared" si="4"/>
        <v>0</v>
      </c>
    </row>
    <row r="63" spans="1:10" s="77" customFormat="1" ht="11.25" x14ac:dyDescent="0.2">
      <c r="A63" s="74">
        <v>40</v>
      </c>
      <c r="B63" s="2">
        <v>1013144</v>
      </c>
      <c r="C63" s="1" t="str">
        <f>VLOOKUP(B63,'Price_List 2020 UA'!B:H,2,)</f>
        <v>Uponor MLC Кліпса одинарна, біла 20</v>
      </c>
      <c r="D63" s="103">
        <f>VLOOKUP(B63,'Price_List 2020 UA'!B:H,3,)</f>
        <v>0.76</v>
      </c>
      <c r="E63" s="24">
        <v>1</v>
      </c>
      <c r="F63" s="23">
        <f t="shared" si="2"/>
        <v>0.76</v>
      </c>
      <c r="G63" s="23">
        <f t="shared" si="3"/>
        <v>0.76</v>
      </c>
      <c r="H63" s="24">
        <f>VLOOKUP(B63,'Price_List 2020 UA'!B:I,8,)</f>
        <v>39269097</v>
      </c>
      <c r="I63" s="24">
        <f>VLOOKUP(B63,'Price_List 2020 UA'!B:I,6,)</f>
        <v>50</v>
      </c>
      <c r="J63" s="75">
        <f t="shared" si="4"/>
        <v>0</v>
      </c>
    </row>
    <row r="64" spans="1:10" s="77" customFormat="1" ht="11.25" x14ac:dyDescent="0.2">
      <c r="A64" s="74">
        <v>41</v>
      </c>
      <c r="B64" s="2">
        <v>1013145</v>
      </c>
      <c r="C64" s="1" t="str">
        <f>VLOOKUP(B64,'Price_List 2020 UA'!B:H,2,)</f>
        <v>Uponor MLC Кліпса одинарна, біла 25</v>
      </c>
      <c r="D64" s="103">
        <f>VLOOKUP(B64,'Price_List 2020 UA'!B:H,3,)</f>
        <v>0.97</v>
      </c>
      <c r="E64" s="24">
        <v>1</v>
      </c>
      <c r="F64" s="23">
        <f t="shared" si="2"/>
        <v>0.97</v>
      </c>
      <c r="G64" s="23">
        <f t="shared" si="3"/>
        <v>0.97</v>
      </c>
      <c r="H64" s="24">
        <f>VLOOKUP(B64,'Price_List 2020 UA'!B:I,8,)</f>
        <v>39269097</v>
      </c>
      <c r="I64" s="24">
        <f>VLOOKUP(B64,'Price_List 2020 UA'!B:I,6,)</f>
        <v>50</v>
      </c>
      <c r="J64" s="75">
        <f t="shared" si="4"/>
        <v>0</v>
      </c>
    </row>
    <row r="65" spans="1:10" s="77" customFormat="1" ht="11.25" x14ac:dyDescent="0.2">
      <c r="A65" s="74">
        <v>42</v>
      </c>
      <c r="B65" s="2">
        <v>1013146</v>
      </c>
      <c r="C65" s="1" t="str">
        <f>VLOOKUP(B65,'Price_List 2020 UA'!B:H,2,)</f>
        <v>Uponor MLC Кліпса одинарна, біла 32</v>
      </c>
      <c r="D65" s="103">
        <f>VLOOKUP(B65,'Price_List 2020 UA'!B:H,3,)</f>
        <v>1.06</v>
      </c>
      <c r="E65" s="24">
        <v>1</v>
      </c>
      <c r="F65" s="23">
        <f t="shared" si="2"/>
        <v>1.06</v>
      </c>
      <c r="G65" s="23">
        <f t="shared" si="3"/>
        <v>1.06</v>
      </c>
      <c r="H65" s="24">
        <f>VLOOKUP(B65,'Price_List 2020 UA'!B:I,8,)</f>
        <v>39269097</v>
      </c>
      <c r="I65" s="24">
        <f>VLOOKUP(B65,'Price_List 2020 UA'!B:I,6,)</f>
        <v>50</v>
      </c>
      <c r="J65" s="75">
        <f t="shared" si="4"/>
        <v>0</v>
      </c>
    </row>
    <row r="66" spans="1:10" s="77" customFormat="1" ht="11.25" x14ac:dyDescent="0.2">
      <c r="A66" s="74">
        <v>43</v>
      </c>
      <c r="B66" s="2">
        <v>1039929</v>
      </c>
      <c r="C66" s="1" t="str">
        <f>VLOOKUP(B66,'Price_List 2020 UA'!B:H,2,)</f>
        <v>Uponor S-Press PLUS Коліно 90° PPSU 16-16</v>
      </c>
      <c r="D66" s="103">
        <f>VLOOKUP(B66,'Price_List 2020 UA'!B:H,3,)</f>
        <v>3.59</v>
      </c>
      <c r="E66" s="24">
        <v>1</v>
      </c>
      <c r="F66" s="23">
        <f t="shared" si="2"/>
        <v>3.59</v>
      </c>
      <c r="G66" s="23">
        <f t="shared" si="3"/>
        <v>3.59</v>
      </c>
      <c r="H66" s="24">
        <f>VLOOKUP(B66,'Price_List 2020 UA'!B:I,8,)</f>
        <v>39174000</v>
      </c>
      <c r="I66" s="24">
        <f>VLOOKUP(B66,'Price_List 2020 UA'!B:I,6,)</f>
        <v>10</v>
      </c>
      <c r="J66" s="75">
        <f t="shared" si="4"/>
        <v>0</v>
      </c>
    </row>
    <row r="67" spans="1:10" s="77" customFormat="1" ht="11.25" x14ac:dyDescent="0.2">
      <c r="A67" s="74">
        <v>44</v>
      </c>
      <c r="B67" s="2">
        <v>1039930</v>
      </c>
      <c r="C67" s="1" t="str">
        <f>VLOOKUP(B67,'Price_List 2020 UA'!B:H,2,)</f>
        <v>Uponor S-Press PLUS Коліно 90° PPSU 20-20</v>
      </c>
      <c r="D67" s="103">
        <f>VLOOKUP(B67,'Price_List 2020 UA'!B:H,3,)</f>
        <v>4.6500000000000004</v>
      </c>
      <c r="E67" s="24">
        <v>1</v>
      </c>
      <c r="F67" s="23">
        <f t="shared" si="2"/>
        <v>4.6500000000000004</v>
      </c>
      <c r="G67" s="23">
        <f t="shared" si="3"/>
        <v>4.6500000000000004</v>
      </c>
      <c r="H67" s="24">
        <f>VLOOKUP(B67,'Price_List 2020 UA'!B:I,8,)</f>
        <v>39174000</v>
      </c>
      <c r="I67" s="24">
        <f>VLOOKUP(B67,'Price_List 2020 UA'!B:I,6,)</f>
        <v>10</v>
      </c>
      <c r="J67" s="75">
        <f t="shared" si="4"/>
        <v>0</v>
      </c>
    </row>
    <row r="68" spans="1:10" s="77" customFormat="1" ht="11.25" x14ac:dyDescent="0.2">
      <c r="A68" s="74">
        <v>45</v>
      </c>
      <c r="B68" s="2">
        <v>1039931</v>
      </c>
      <c r="C68" s="1" t="str">
        <f>VLOOKUP(B68,'Price_List 2020 UA'!B:H,2,)</f>
        <v>Uponor S-Press PLUS Коліно 90° PPSU 25-25</v>
      </c>
      <c r="D68" s="103">
        <f>VLOOKUP(B68,'Price_List 2020 UA'!B:H,3,)</f>
        <v>7.19</v>
      </c>
      <c r="E68" s="24">
        <v>1</v>
      </c>
      <c r="F68" s="23">
        <f t="shared" si="2"/>
        <v>7.19</v>
      </c>
      <c r="G68" s="23">
        <f t="shared" si="3"/>
        <v>7.19</v>
      </c>
      <c r="H68" s="24">
        <f>VLOOKUP(B68,'Price_List 2020 UA'!B:I,8,)</f>
        <v>39174000</v>
      </c>
      <c r="I68" s="24">
        <f>VLOOKUP(B68,'Price_List 2020 UA'!B:I,6,)</f>
        <v>5</v>
      </c>
      <c r="J68" s="75">
        <f t="shared" si="4"/>
        <v>0</v>
      </c>
    </row>
    <row r="69" spans="1:10" s="77" customFormat="1" ht="11.25" x14ac:dyDescent="0.2">
      <c r="A69" s="74">
        <v>46</v>
      </c>
      <c r="B69" s="2">
        <v>1039932</v>
      </c>
      <c r="C69" s="1" t="str">
        <f>VLOOKUP(B69,'Price_List 2020 UA'!B:H,2,)</f>
        <v>Uponor S-Press PLUS Коліно 90° PPSU 32-32</v>
      </c>
      <c r="D69" s="103">
        <f>VLOOKUP(B69,'Price_List 2020 UA'!B:H,3,)</f>
        <v>9.58</v>
      </c>
      <c r="E69" s="24">
        <v>1</v>
      </c>
      <c r="F69" s="23">
        <f t="shared" si="2"/>
        <v>9.58</v>
      </c>
      <c r="G69" s="23">
        <f t="shared" si="3"/>
        <v>9.58</v>
      </c>
      <c r="H69" s="24">
        <f>VLOOKUP(B69,'Price_List 2020 UA'!B:I,8,)</f>
        <v>39174000</v>
      </c>
      <c r="I69" s="24">
        <f>VLOOKUP(B69,'Price_List 2020 UA'!B:I,6,)</f>
        <v>5</v>
      </c>
      <c r="J69" s="75">
        <f t="shared" si="4"/>
        <v>0</v>
      </c>
    </row>
    <row r="70" spans="1:10" s="77" customFormat="1" ht="11.25" x14ac:dyDescent="0.2">
      <c r="A70" s="74">
        <v>47</v>
      </c>
      <c r="B70" s="2">
        <v>1046386</v>
      </c>
      <c r="C70" s="1" t="str">
        <f>VLOOKUP(B70,'Price_List 2020 UA'!B:H,2,)</f>
        <v>Uponor S-Press Коліно 90° PPSU 40-40</v>
      </c>
      <c r="D70" s="103">
        <f>VLOOKUP(B70,'Price_List 2020 UA'!B:H,3,)</f>
        <v>19.73</v>
      </c>
      <c r="E70" s="24">
        <v>1</v>
      </c>
      <c r="F70" s="23">
        <f t="shared" si="2"/>
        <v>19.73</v>
      </c>
      <c r="G70" s="23">
        <f t="shared" si="3"/>
        <v>19.73</v>
      </c>
      <c r="H70" s="24">
        <f>VLOOKUP(B70,'Price_List 2020 UA'!B:I,8,)</f>
        <v>39174000</v>
      </c>
      <c r="I70" s="24">
        <f>VLOOKUP(B70,'Price_List 2020 UA'!B:I,6,)</f>
        <v>5</v>
      </c>
      <c r="J70" s="75">
        <f t="shared" si="4"/>
        <v>0</v>
      </c>
    </row>
    <row r="71" spans="1:10" s="77" customFormat="1" ht="11.25" x14ac:dyDescent="0.2">
      <c r="A71" s="74">
        <v>48</v>
      </c>
      <c r="B71" s="2">
        <v>1046387</v>
      </c>
      <c r="C71" s="1" t="str">
        <f>VLOOKUP(B71,'Price_List 2020 UA'!B:H,2,)</f>
        <v>Uponor S-Press Коліно 90° PPSU 50-50</v>
      </c>
      <c r="D71" s="103">
        <f>VLOOKUP(B71,'Price_List 2020 UA'!B:H,3,)</f>
        <v>27.14</v>
      </c>
      <c r="E71" s="24">
        <v>1</v>
      </c>
      <c r="F71" s="23">
        <f t="shared" si="2"/>
        <v>27.14</v>
      </c>
      <c r="G71" s="23">
        <f t="shared" si="3"/>
        <v>27.14</v>
      </c>
      <c r="H71" s="24">
        <f>VLOOKUP(B71,'Price_List 2020 UA'!B:I,8,)</f>
        <v>39174000</v>
      </c>
      <c r="I71" s="24">
        <f>VLOOKUP(B71,'Price_List 2020 UA'!B:I,6,)</f>
        <v>3</v>
      </c>
      <c r="J71" s="75">
        <f t="shared" si="4"/>
        <v>0</v>
      </c>
    </row>
    <row r="72" spans="1:10" s="77" customFormat="1" ht="11.25" x14ac:dyDescent="0.2">
      <c r="A72" s="74">
        <v>49</v>
      </c>
      <c r="B72" s="2">
        <v>1032877</v>
      </c>
      <c r="C72" s="1" t="str">
        <f>VLOOKUP(B72,'Price_List 2020 UA'!B:H,2,)</f>
        <v>Uponor S-Press Коліно 90° PPSU 63-63</v>
      </c>
      <c r="D72" s="103">
        <f>VLOOKUP(B72,'Price_List 2020 UA'!B:H,3,)</f>
        <v>42.5</v>
      </c>
      <c r="E72" s="24">
        <v>1</v>
      </c>
      <c r="F72" s="23">
        <f t="shared" si="2"/>
        <v>42.5</v>
      </c>
      <c r="G72" s="23">
        <f t="shared" si="3"/>
        <v>42.5</v>
      </c>
      <c r="H72" s="24">
        <f>VLOOKUP(B72,'Price_List 2020 UA'!B:I,8,)</f>
        <v>39174000</v>
      </c>
      <c r="I72" s="24">
        <f>VLOOKUP(B72,'Price_List 2020 UA'!B:I,6,)</f>
        <v>1</v>
      </c>
      <c r="J72" s="75">
        <f t="shared" si="4"/>
        <v>0</v>
      </c>
    </row>
    <row r="73" spans="1:10" s="77" customFormat="1" ht="11.25" x14ac:dyDescent="0.2">
      <c r="A73" s="74">
        <v>50</v>
      </c>
      <c r="B73" s="2">
        <v>1032878</v>
      </c>
      <c r="C73" s="1" t="str">
        <f>VLOOKUP(B73,'Price_List 2020 UA'!B:H,2,)</f>
        <v>Uponor S-Press Коліно 90° PPSU 75-75</v>
      </c>
      <c r="D73" s="103">
        <f>VLOOKUP(B73,'Price_List 2020 UA'!B:H,3,)</f>
        <v>65.66</v>
      </c>
      <c r="E73" s="24">
        <v>1</v>
      </c>
      <c r="F73" s="23">
        <f t="shared" si="2"/>
        <v>65.66</v>
      </c>
      <c r="G73" s="23">
        <f t="shared" si="3"/>
        <v>65.66</v>
      </c>
      <c r="H73" s="24">
        <f>VLOOKUP(B73,'Price_List 2020 UA'!B:I,8,)</f>
        <v>39174000</v>
      </c>
      <c r="I73" s="24">
        <f>VLOOKUP(B73,'Price_List 2020 UA'!B:I,6,)</f>
        <v>1</v>
      </c>
      <c r="J73" s="75">
        <f t="shared" si="4"/>
        <v>0</v>
      </c>
    </row>
    <row r="74" spans="1:10" s="77" customFormat="1" ht="11.25" x14ac:dyDescent="0.2">
      <c r="A74" s="74">
        <v>51</v>
      </c>
      <c r="B74" s="2">
        <v>1046388</v>
      </c>
      <c r="C74" s="1" t="str">
        <f>VLOOKUP(B74,'Price_List 2020 UA'!B:H,2,)</f>
        <v>Uponor S-Press Коліно 45° PPSU 40-40</v>
      </c>
      <c r="D74" s="103">
        <f>VLOOKUP(B74,'Price_List 2020 UA'!B:H,3,)</f>
        <v>24.68</v>
      </c>
      <c r="E74" s="24">
        <v>1</v>
      </c>
      <c r="F74" s="23">
        <f t="shared" si="2"/>
        <v>24.68</v>
      </c>
      <c r="G74" s="23">
        <f t="shared" si="3"/>
        <v>24.68</v>
      </c>
      <c r="H74" s="24">
        <f>VLOOKUP(B74,'Price_List 2020 UA'!B:I,8,)</f>
        <v>39174000</v>
      </c>
      <c r="I74" s="24">
        <f>VLOOKUP(B74,'Price_List 2020 UA'!B:I,6,)</f>
        <v>5</v>
      </c>
      <c r="J74" s="75">
        <f t="shared" si="4"/>
        <v>0</v>
      </c>
    </row>
    <row r="75" spans="1:10" s="77" customFormat="1" ht="11.25" x14ac:dyDescent="0.2">
      <c r="A75" s="74">
        <v>52</v>
      </c>
      <c r="B75" s="2">
        <v>1046389</v>
      </c>
      <c r="C75" s="1" t="str">
        <f>VLOOKUP(B75,'Price_List 2020 UA'!B:H,2,)</f>
        <v>Uponor S-Press Коліно 45° PPSU 50-50</v>
      </c>
      <c r="D75" s="103">
        <f>VLOOKUP(B75,'Price_List 2020 UA'!B:H,3,)</f>
        <v>32.07</v>
      </c>
      <c r="E75" s="24">
        <v>1</v>
      </c>
      <c r="F75" s="23">
        <f t="shared" si="2"/>
        <v>32.07</v>
      </c>
      <c r="G75" s="23">
        <f t="shared" si="3"/>
        <v>32.07</v>
      </c>
      <c r="H75" s="24">
        <f>VLOOKUP(B75,'Price_List 2020 UA'!B:I,8,)</f>
        <v>39174000</v>
      </c>
      <c r="I75" s="24">
        <f>VLOOKUP(B75,'Price_List 2020 UA'!B:I,6,)</f>
        <v>3</v>
      </c>
      <c r="J75" s="75">
        <f t="shared" si="4"/>
        <v>0</v>
      </c>
    </row>
    <row r="76" spans="1:10" s="77" customFormat="1" ht="11.25" x14ac:dyDescent="0.2">
      <c r="A76" s="74">
        <v>53</v>
      </c>
      <c r="B76" s="2">
        <v>1032879</v>
      </c>
      <c r="C76" s="1" t="str">
        <f>VLOOKUP(B76,'Price_List 2020 UA'!B:H,2,)</f>
        <v>Uponor S-Press Коліно 45° PPSU 63-63</v>
      </c>
      <c r="D76" s="103">
        <f>VLOOKUP(B76,'Price_List 2020 UA'!B:H,3,)</f>
        <v>43.35</v>
      </c>
      <c r="E76" s="24">
        <v>1</v>
      </c>
      <c r="F76" s="23">
        <f t="shared" si="2"/>
        <v>43.35</v>
      </c>
      <c r="G76" s="23">
        <f t="shared" si="3"/>
        <v>43.35</v>
      </c>
      <c r="H76" s="24">
        <f>VLOOKUP(B76,'Price_List 2020 UA'!B:I,8,)</f>
        <v>39174000</v>
      </c>
      <c r="I76" s="24">
        <f>VLOOKUP(B76,'Price_List 2020 UA'!B:I,6,)</f>
        <v>1</v>
      </c>
      <c r="J76" s="75">
        <f t="shared" si="4"/>
        <v>0</v>
      </c>
    </row>
    <row r="77" spans="1:10" s="77" customFormat="1" ht="11.25" x14ac:dyDescent="0.2">
      <c r="A77" s="74">
        <v>54</v>
      </c>
      <c r="B77" s="2">
        <v>1032880</v>
      </c>
      <c r="C77" s="1" t="str">
        <f>VLOOKUP(B77,'Price_List 2020 UA'!B:H,2,)</f>
        <v>Uponor S-Press Коліно 45° PPSU 75-75</v>
      </c>
      <c r="D77" s="103">
        <f>VLOOKUP(B77,'Price_List 2020 UA'!B:H,3,)</f>
        <v>72.2</v>
      </c>
      <c r="E77" s="24">
        <v>1</v>
      </c>
      <c r="F77" s="23">
        <f t="shared" si="2"/>
        <v>72.2</v>
      </c>
      <c r="G77" s="23">
        <f t="shared" si="3"/>
        <v>72.2</v>
      </c>
      <c r="H77" s="24">
        <f>VLOOKUP(B77,'Price_List 2020 UA'!B:I,8,)</f>
        <v>39174000</v>
      </c>
      <c r="I77" s="24">
        <f>VLOOKUP(B77,'Price_List 2020 UA'!B:I,6,)</f>
        <v>1</v>
      </c>
      <c r="J77" s="75">
        <f t="shared" si="4"/>
        <v>0</v>
      </c>
    </row>
    <row r="78" spans="1:10" s="77" customFormat="1" ht="11.25" x14ac:dyDescent="0.2">
      <c r="A78" s="74">
        <v>55</v>
      </c>
      <c r="B78" s="2">
        <v>1039933</v>
      </c>
      <c r="C78" s="1" t="str">
        <f>VLOOKUP(B78,'Price_List 2020 UA'!B:H,2,)</f>
        <v>Uponor S-Press PLUS Муфта PPSU 16-16</v>
      </c>
      <c r="D78" s="103">
        <f>VLOOKUP(B78,'Price_List 2020 UA'!B:H,3,)</f>
        <v>3.09</v>
      </c>
      <c r="E78" s="24">
        <v>1</v>
      </c>
      <c r="F78" s="23">
        <f t="shared" si="2"/>
        <v>3.09</v>
      </c>
      <c r="G78" s="23">
        <f t="shared" si="3"/>
        <v>3.09</v>
      </c>
      <c r="H78" s="24">
        <f>VLOOKUP(B78,'Price_List 2020 UA'!B:I,8,)</f>
        <v>39174000</v>
      </c>
      <c r="I78" s="24">
        <f>VLOOKUP(B78,'Price_List 2020 UA'!B:I,6,)</f>
        <v>10</v>
      </c>
      <c r="J78" s="75">
        <f t="shared" si="4"/>
        <v>0</v>
      </c>
    </row>
    <row r="79" spans="1:10" s="77" customFormat="1" ht="11.25" x14ac:dyDescent="0.2">
      <c r="A79" s="74">
        <v>56</v>
      </c>
      <c r="B79" s="2">
        <v>1039934</v>
      </c>
      <c r="C79" s="1" t="str">
        <f>VLOOKUP(B79,'Price_List 2020 UA'!B:H,2,)</f>
        <v>Uponor S-Press PLUS Муфта PPSU 20-20</v>
      </c>
      <c r="D79" s="103">
        <f>VLOOKUP(B79,'Price_List 2020 UA'!B:H,3,)</f>
        <v>4.33</v>
      </c>
      <c r="E79" s="24">
        <v>1</v>
      </c>
      <c r="F79" s="23">
        <f t="shared" si="2"/>
        <v>4.33</v>
      </c>
      <c r="G79" s="23">
        <f t="shared" si="3"/>
        <v>4.33</v>
      </c>
      <c r="H79" s="24">
        <f>VLOOKUP(B79,'Price_List 2020 UA'!B:I,8,)</f>
        <v>39174000</v>
      </c>
      <c r="I79" s="24">
        <f>VLOOKUP(B79,'Price_List 2020 UA'!B:I,6,)</f>
        <v>10</v>
      </c>
      <c r="J79" s="75">
        <f t="shared" si="4"/>
        <v>0</v>
      </c>
    </row>
    <row r="80" spans="1:10" s="77" customFormat="1" ht="11.25" x14ac:dyDescent="0.2">
      <c r="A80" s="74">
        <v>57</v>
      </c>
      <c r="B80" s="2">
        <v>1039935</v>
      </c>
      <c r="C80" s="1" t="str">
        <f>VLOOKUP(B80,'Price_List 2020 UA'!B:H,2,)</f>
        <v>Uponor S-Press PLUS Муфта PPSU 25-25</v>
      </c>
      <c r="D80" s="103">
        <f>VLOOKUP(B80,'Price_List 2020 UA'!B:H,3,)</f>
        <v>6.7</v>
      </c>
      <c r="E80" s="24">
        <v>1</v>
      </c>
      <c r="F80" s="23">
        <f t="shared" si="2"/>
        <v>6.7</v>
      </c>
      <c r="G80" s="23">
        <f t="shared" si="3"/>
        <v>6.7</v>
      </c>
      <c r="H80" s="24">
        <f>VLOOKUP(B80,'Price_List 2020 UA'!B:I,8,)</f>
        <v>39174000</v>
      </c>
      <c r="I80" s="24">
        <f>VLOOKUP(B80,'Price_List 2020 UA'!B:I,6,)</f>
        <v>5</v>
      </c>
      <c r="J80" s="75">
        <f t="shared" si="4"/>
        <v>0</v>
      </c>
    </row>
    <row r="81" spans="1:10" s="77" customFormat="1" ht="11.25" x14ac:dyDescent="0.2">
      <c r="A81" s="74">
        <v>58</v>
      </c>
      <c r="B81" s="2">
        <v>1039936</v>
      </c>
      <c r="C81" s="1" t="str">
        <f>VLOOKUP(B81,'Price_List 2020 UA'!B:H,2,)</f>
        <v>Uponor S-Press PLUS Муфта PPSU 32-32</v>
      </c>
      <c r="D81" s="103">
        <f>VLOOKUP(B81,'Price_List 2020 UA'!B:H,3,)</f>
        <v>9.06</v>
      </c>
      <c r="E81" s="24">
        <v>1</v>
      </c>
      <c r="F81" s="23">
        <f t="shared" si="2"/>
        <v>9.06</v>
      </c>
      <c r="G81" s="23">
        <f t="shared" si="3"/>
        <v>9.06</v>
      </c>
      <c r="H81" s="24">
        <f>VLOOKUP(B81,'Price_List 2020 UA'!B:I,8,)</f>
        <v>39174000</v>
      </c>
      <c r="I81" s="24">
        <f>VLOOKUP(B81,'Price_List 2020 UA'!B:I,6,)</f>
        <v>5</v>
      </c>
      <c r="J81" s="75">
        <f t="shared" si="4"/>
        <v>0</v>
      </c>
    </row>
    <row r="82" spans="1:10" s="77" customFormat="1" ht="11.25" x14ac:dyDescent="0.2">
      <c r="A82" s="74">
        <v>59</v>
      </c>
      <c r="B82" s="2">
        <v>1046401</v>
      </c>
      <c r="C82" s="1" t="str">
        <f>VLOOKUP(B82,'Price_List 2020 UA'!B:H,2,)</f>
        <v>Uponor S-Press Муфта PPSU 40-40</v>
      </c>
      <c r="D82" s="103">
        <f>VLOOKUP(B82,'Price_List 2020 UA'!B:H,3,)</f>
        <v>16.28</v>
      </c>
      <c r="E82" s="24">
        <v>1</v>
      </c>
      <c r="F82" s="23">
        <f t="shared" si="2"/>
        <v>16.28</v>
      </c>
      <c r="G82" s="23">
        <f t="shared" si="3"/>
        <v>16.28</v>
      </c>
      <c r="H82" s="24">
        <f>VLOOKUP(B82,'Price_List 2020 UA'!B:I,8,)</f>
        <v>39174000</v>
      </c>
      <c r="I82" s="24">
        <f>VLOOKUP(B82,'Price_List 2020 UA'!B:I,6,)</f>
        <v>5</v>
      </c>
      <c r="J82" s="75">
        <f t="shared" si="4"/>
        <v>0</v>
      </c>
    </row>
    <row r="83" spans="1:10" s="77" customFormat="1" ht="11.25" x14ac:dyDescent="0.2">
      <c r="A83" s="74">
        <v>60</v>
      </c>
      <c r="B83" s="2">
        <v>1046402</v>
      </c>
      <c r="C83" s="1" t="str">
        <f>VLOOKUP(B83,'Price_List 2020 UA'!B:H,2,)</f>
        <v>Uponor S-Press Муфта PPSU 50-50</v>
      </c>
      <c r="D83" s="103">
        <f>VLOOKUP(B83,'Price_List 2020 UA'!B:H,3,)</f>
        <v>19.239999999999998</v>
      </c>
      <c r="E83" s="24">
        <v>1</v>
      </c>
      <c r="F83" s="23">
        <f t="shared" si="2"/>
        <v>19.239999999999998</v>
      </c>
      <c r="G83" s="23">
        <f t="shared" si="3"/>
        <v>19.239999999999998</v>
      </c>
      <c r="H83" s="24">
        <f>VLOOKUP(B83,'Price_List 2020 UA'!B:I,8,)</f>
        <v>39174000</v>
      </c>
      <c r="I83" s="24">
        <f>VLOOKUP(B83,'Price_List 2020 UA'!B:I,6,)</f>
        <v>3</v>
      </c>
      <c r="J83" s="75">
        <f t="shared" si="4"/>
        <v>0</v>
      </c>
    </row>
    <row r="84" spans="1:10" s="77" customFormat="1" ht="11.25" x14ac:dyDescent="0.2">
      <c r="A84" s="74">
        <v>61</v>
      </c>
      <c r="B84" s="2">
        <v>1032881</v>
      </c>
      <c r="C84" s="1" t="str">
        <f>VLOOKUP(B84,'Price_List 2020 UA'!B:H,2,)</f>
        <v>Uponor S-Press Муфта PPSU 63-63</v>
      </c>
      <c r="D84" s="103">
        <f>VLOOKUP(B84,'Price_List 2020 UA'!B:H,3,)</f>
        <v>34.409999999999997</v>
      </c>
      <c r="E84" s="24">
        <v>1</v>
      </c>
      <c r="F84" s="23">
        <f t="shared" si="2"/>
        <v>34.409999999999997</v>
      </c>
      <c r="G84" s="23">
        <f t="shared" si="3"/>
        <v>34.409999999999997</v>
      </c>
      <c r="H84" s="24">
        <f>VLOOKUP(B84,'Price_List 2020 UA'!B:I,8,)</f>
        <v>39174000</v>
      </c>
      <c r="I84" s="24">
        <f>VLOOKUP(B84,'Price_List 2020 UA'!B:I,6,)</f>
        <v>1</v>
      </c>
      <c r="J84" s="75">
        <f t="shared" si="4"/>
        <v>0</v>
      </c>
    </row>
    <row r="85" spans="1:10" s="77" customFormat="1" ht="11.25" x14ac:dyDescent="0.2">
      <c r="A85" s="74">
        <v>62</v>
      </c>
      <c r="B85" s="2">
        <v>1032882</v>
      </c>
      <c r="C85" s="1" t="str">
        <f>VLOOKUP(B85,'Price_List 2020 UA'!B:H,2,)</f>
        <v>Uponor S-Press Муфта PPSU 75-75</v>
      </c>
      <c r="D85" s="103">
        <f>VLOOKUP(B85,'Price_List 2020 UA'!B:H,3,)</f>
        <v>52.9</v>
      </c>
      <c r="E85" s="24">
        <v>1</v>
      </c>
      <c r="F85" s="23">
        <f t="shared" si="2"/>
        <v>52.9</v>
      </c>
      <c r="G85" s="23">
        <f t="shared" si="3"/>
        <v>52.9</v>
      </c>
      <c r="H85" s="24">
        <f>VLOOKUP(B85,'Price_List 2020 UA'!B:I,8,)</f>
        <v>39174000</v>
      </c>
      <c r="I85" s="24">
        <f>VLOOKUP(B85,'Price_List 2020 UA'!B:I,6,)</f>
        <v>1</v>
      </c>
      <c r="J85" s="75">
        <f t="shared" si="4"/>
        <v>0</v>
      </c>
    </row>
    <row r="86" spans="1:10" s="77" customFormat="1" ht="11.25" x14ac:dyDescent="0.2">
      <c r="A86" s="74">
        <v>63</v>
      </c>
      <c r="B86" s="2">
        <v>1039937</v>
      </c>
      <c r="C86" s="1" t="str">
        <f>VLOOKUP(B86,'Price_List 2020 UA'!B:H,2,)</f>
        <v>Uponor S-Press PLUS Редукція PPSU 20-16</v>
      </c>
      <c r="D86" s="103">
        <f>VLOOKUP(B86,'Price_List 2020 UA'!B:H,3,)</f>
        <v>4.33</v>
      </c>
      <c r="E86" s="24">
        <v>1</v>
      </c>
      <c r="F86" s="23">
        <f t="shared" si="2"/>
        <v>4.33</v>
      </c>
      <c r="G86" s="23">
        <f t="shared" si="3"/>
        <v>4.33</v>
      </c>
      <c r="H86" s="24">
        <f>VLOOKUP(B86,'Price_List 2020 UA'!B:I,8,)</f>
        <v>39174000</v>
      </c>
      <c r="I86" s="24">
        <f>VLOOKUP(B86,'Price_List 2020 UA'!B:I,6,)</f>
        <v>10</v>
      </c>
      <c r="J86" s="75">
        <f t="shared" si="4"/>
        <v>0</v>
      </c>
    </row>
    <row r="87" spans="1:10" s="77" customFormat="1" ht="11.25" x14ac:dyDescent="0.2">
      <c r="A87" s="74">
        <v>64</v>
      </c>
      <c r="B87" s="2">
        <v>1039938</v>
      </c>
      <c r="C87" s="1" t="str">
        <f>VLOOKUP(B87,'Price_List 2020 UA'!B:H,2,)</f>
        <v>Uponor S-Press PLUS Редукція PPSU 25-16</v>
      </c>
      <c r="D87" s="103">
        <f>VLOOKUP(B87,'Price_List 2020 UA'!B:H,3,)</f>
        <v>6.7</v>
      </c>
      <c r="E87" s="24">
        <v>1</v>
      </c>
      <c r="F87" s="23">
        <f t="shared" si="2"/>
        <v>6.7</v>
      </c>
      <c r="G87" s="23">
        <f t="shared" si="3"/>
        <v>6.7</v>
      </c>
      <c r="H87" s="24">
        <f>VLOOKUP(B87,'Price_List 2020 UA'!B:I,8,)</f>
        <v>39174000</v>
      </c>
      <c r="I87" s="24">
        <f>VLOOKUP(B87,'Price_List 2020 UA'!B:I,6,)</f>
        <v>5</v>
      </c>
      <c r="J87" s="75">
        <f t="shared" si="4"/>
        <v>0</v>
      </c>
    </row>
    <row r="88" spans="1:10" s="77" customFormat="1" ht="11.25" x14ac:dyDescent="0.2">
      <c r="A88" s="74">
        <v>65</v>
      </c>
      <c r="B88" s="2">
        <v>1039939</v>
      </c>
      <c r="C88" s="1" t="str">
        <f>VLOOKUP(B88,'Price_List 2020 UA'!B:H,2,)</f>
        <v>Uponor S-Press PLUS Редукція PPSU 25-20</v>
      </c>
      <c r="D88" s="103">
        <f>VLOOKUP(B88,'Price_List 2020 UA'!B:H,3,)</f>
        <v>6.7</v>
      </c>
      <c r="E88" s="24">
        <v>1</v>
      </c>
      <c r="F88" s="23">
        <f t="shared" si="2"/>
        <v>6.7</v>
      </c>
      <c r="G88" s="23">
        <f t="shared" si="3"/>
        <v>6.7</v>
      </c>
      <c r="H88" s="24">
        <f>VLOOKUP(B88,'Price_List 2020 UA'!B:I,8,)</f>
        <v>39174000</v>
      </c>
      <c r="I88" s="24">
        <f>VLOOKUP(B88,'Price_List 2020 UA'!B:I,6,)</f>
        <v>5</v>
      </c>
      <c r="J88" s="75">
        <f t="shared" si="4"/>
        <v>0</v>
      </c>
    </row>
    <row r="89" spans="1:10" s="77" customFormat="1" ht="11.25" x14ac:dyDescent="0.2">
      <c r="A89" s="74">
        <v>66</v>
      </c>
      <c r="B89" s="2">
        <v>1039940</v>
      </c>
      <c r="C89" s="1" t="str">
        <f>VLOOKUP(B89,'Price_List 2020 UA'!B:H,2,)</f>
        <v>Uponor S-Press PLUS Редукція PPSU 32-25</v>
      </c>
      <c r="D89" s="103">
        <f>VLOOKUP(B89,'Price_List 2020 UA'!B:H,3,)</f>
        <v>9.06</v>
      </c>
      <c r="E89" s="24">
        <v>1</v>
      </c>
      <c r="F89" s="23">
        <f t="shared" ref="F89:F123" si="5">D89*(1-$F$21)</f>
        <v>9.06</v>
      </c>
      <c r="G89" s="23">
        <f t="shared" ref="G89:G123" si="6">E89*F89</f>
        <v>9.06</v>
      </c>
      <c r="H89" s="24">
        <f>VLOOKUP(B89,'Price_List 2020 UA'!B:I,8,)</f>
        <v>39174000</v>
      </c>
      <c r="I89" s="24">
        <f>VLOOKUP(B89,'Price_List 2020 UA'!B:I,6,)</f>
        <v>5</v>
      </c>
      <c r="J89" s="75">
        <f t="shared" ref="J89:J123" si="7">F89/D89-1</f>
        <v>0</v>
      </c>
    </row>
    <row r="90" spans="1:10" s="77" customFormat="1" ht="11.25" x14ac:dyDescent="0.2">
      <c r="A90" s="74">
        <v>67</v>
      </c>
      <c r="B90" s="2">
        <v>1039941</v>
      </c>
      <c r="C90" s="1" t="str">
        <f>VLOOKUP(B90,'Price_List 2020 UA'!B:H,2,)</f>
        <v>Uponor S-Press Редукція PPSU 40-25</v>
      </c>
      <c r="D90" s="103">
        <f>VLOOKUP(B90,'Price_List 2020 UA'!B:H,3,)</f>
        <v>14.55</v>
      </c>
      <c r="E90" s="24">
        <v>1</v>
      </c>
      <c r="F90" s="23">
        <f t="shared" si="5"/>
        <v>14.55</v>
      </c>
      <c r="G90" s="23">
        <f t="shared" si="6"/>
        <v>14.55</v>
      </c>
      <c r="H90" s="24">
        <f>VLOOKUP(B90,'Price_List 2020 UA'!B:I,8,)</f>
        <v>39174000</v>
      </c>
      <c r="I90" s="24">
        <f>VLOOKUP(B90,'Price_List 2020 UA'!B:I,6,)</f>
        <v>5</v>
      </c>
      <c r="J90" s="75">
        <f t="shared" si="7"/>
        <v>0</v>
      </c>
    </row>
    <row r="91" spans="1:10" s="77" customFormat="1" ht="11.25" x14ac:dyDescent="0.2">
      <c r="A91" s="74">
        <v>68</v>
      </c>
      <c r="B91" s="2">
        <v>1039942</v>
      </c>
      <c r="C91" s="1" t="str">
        <f>VLOOKUP(B91,'Price_List 2020 UA'!B:H,2,)</f>
        <v>Uponor S-Press Редукція PPSU 40-32</v>
      </c>
      <c r="D91" s="103">
        <f>VLOOKUP(B91,'Price_List 2020 UA'!B:H,3,)</f>
        <v>14.55</v>
      </c>
      <c r="E91" s="24">
        <v>1</v>
      </c>
      <c r="F91" s="23">
        <f t="shared" si="5"/>
        <v>14.55</v>
      </c>
      <c r="G91" s="23">
        <f t="shared" si="6"/>
        <v>14.55</v>
      </c>
      <c r="H91" s="24">
        <f>VLOOKUP(B91,'Price_List 2020 UA'!B:I,8,)</f>
        <v>39174000</v>
      </c>
      <c r="I91" s="24">
        <f>VLOOKUP(B91,'Price_List 2020 UA'!B:I,6,)</f>
        <v>5</v>
      </c>
      <c r="J91" s="75">
        <f t="shared" si="7"/>
        <v>0</v>
      </c>
    </row>
    <row r="92" spans="1:10" s="77" customFormat="1" ht="11.25" x14ac:dyDescent="0.2">
      <c r="A92" s="74">
        <v>69</v>
      </c>
      <c r="B92" s="2">
        <v>1039943</v>
      </c>
      <c r="C92" s="1" t="str">
        <f>VLOOKUP(B92,'Price_List 2020 UA'!B:H,2,)</f>
        <v>Uponor S-Press Редукція PPSU 50-32</v>
      </c>
      <c r="D92" s="103">
        <f>VLOOKUP(B92,'Price_List 2020 UA'!B:H,3,)</f>
        <v>21.71</v>
      </c>
      <c r="E92" s="24">
        <v>1</v>
      </c>
      <c r="F92" s="23">
        <f t="shared" si="5"/>
        <v>21.71</v>
      </c>
      <c r="G92" s="23">
        <f t="shared" si="6"/>
        <v>21.71</v>
      </c>
      <c r="H92" s="24">
        <f>VLOOKUP(B92,'Price_List 2020 UA'!B:I,8,)</f>
        <v>39174000</v>
      </c>
      <c r="I92" s="24">
        <f>VLOOKUP(B92,'Price_List 2020 UA'!B:I,6,)</f>
        <v>3</v>
      </c>
      <c r="J92" s="75">
        <f t="shared" si="7"/>
        <v>0</v>
      </c>
    </row>
    <row r="93" spans="1:10" s="77" customFormat="1" ht="11.25" x14ac:dyDescent="0.2">
      <c r="A93" s="74">
        <v>70</v>
      </c>
      <c r="B93" s="2">
        <v>1046406</v>
      </c>
      <c r="C93" s="1" t="str">
        <f>VLOOKUP(B93,'Price_List 2020 UA'!B:H,2,)</f>
        <v>Uponor S-Press Редукція композитна PPSU 50-40</v>
      </c>
      <c r="D93" s="103">
        <f>VLOOKUP(B93,'Price_List 2020 UA'!B:H,3,)</f>
        <v>21.71</v>
      </c>
      <c r="E93" s="24">
        <v>1</v>
      </c>
      <c r="F93" s="23">
        <f t="shared" si="5"/>
        <v>21.71</v>
      </c>
      <c r="G93" s="23">
        <f t="shared" si="6"/>
        <v>21.71</v>
      </c>
      <c r="H93" s="24">
        <f>VLOOKUP(B93,'Price_List 2020 UA'!B:I,8,)</f>
        <v>39174000</v>
      </c>
      <c r="I93" s="24">
        <f>VLOOKUP(B93,'Price_List 2020 UA'!B:I,6,)</f>
        <v>3</v>
      </c>
      <c r="J93" s="75">
        <f t="shared" si="7"/>
        <v>0</v>
      </c>
    </row>
    <row r="94" spans="1:10" s="77" customFormat="1" ht="11.25" x14ac:dyDescent="0.2">
      <c r="A94" s="74">
        <v>71</v>
      </c>
      <c r="B94" s="2">
        <v>1032883</v>
      </c>
      <c r="C94" s="1" t="str">
        <f>VLOOKUP(B94,'Price_List 2020 UA'!B:H,2,)</f>
        <v>Uponor S-Press Редукція композитна PPSU 63-40</v>
      </c>
      <c r="D94" s="103">
        <f>VLOOKUP(B94,'Price_List 2020 UA'!B:H,3,)</f>
        <v>31.61</v>
      </c>
      <c r="E94" s="24">
        <v>1</v>
      </c>
      <c r="F94" s="23">
        <f t="shared" si="5"/>
        <v>31.61</v>
      </c>
      <c r="G94" s="23">
        <f t="shared" si="6"/>
        <v>31.61</v>
      </c>
      <c r="H94" s="24">
        <f>VLOOKUP(B94,'Price_List 2020 UA'!B:I,8,)</f>
        <v>39174000</v>
      </c>
      <c r="I94" s="24">
        <f>VLOOKUP(B94,'Price_List 2020 UA'!B:I,6,)</f>
        <v>1</v>
      </c>
      <c r="J94" s="75">
        <f t="shared" si="7"/>
        <v>0</v>
      </c>
    </row>
    <row r="95" spans="1:10" s="77" customFormat="1" ht="11.25" x14ac:dyDescent="0.2">
      <c r="A95" s="74">
        <v>72</v>
      </c>
      <c r="B95" s="2">
        <v>1032884</v>
      </c>
      <c r="C95" s="1" t="str">
        <f>VLOOKUP(B95,'Price_List 2020 UA'!B:H,2,)</f>
        <v>Uponor S-Press Редукція композитна PPSU 63-50</v>
      </c>
      <c r="D95" s="103">
        <f>VLOOKUP(B95,'Price_List 2020 UA'!B:H,3,)</f>
        <v>29.66</v>
      </c>
      <c r="E95" s="24">
        <v>1</v>
      </c>
      <c r="F95" s="23">
        <f t="shared" si="5"/>
        <v>29.66</v>
      </c>
      <c r="G95" s="23">
        <f t="shared" si="6"/>
        <v>29.66</v>
      </c>
      <c r="H95" s="24">
        <f>VLOOKUP(B95,'Price_List 2020 UA'!B:I,8,)</f>
        <v>39174000</v>
      </c>
      <c r="I95" s="24">
        <f>VLOOKUP(B95,'Price_List 2020 UA'!B:I,6,)</f>
        <v>1</v>
      </c>
      <c r="J95" s="75">
        <f t="shared" si="7"/>
        <v>0</v>
      </c>
    </row>
    <row r="96" spans="1:10" s="77" customFormat="1" ht="11.25" x14ac:dyDescent="0.2">
      <c r="A96" s="74">
        <v>73</v>
      </c>
      <c r="B96" s="2">
        <v>1032885</v>
      </c>
      <c r="C96" s="1" t="str">
        <f>VLOOKUP(B96,'Price_List 2020 UA'!B:H,2,)</f>
        <v>Uponor S-Press Редукція композитна PPSU 75-50</v>
      </c>
      <c r="D96" s="103">
        <f>VLOOKUP(B96,'Price_List 2020 UA'!B:H,3,)</f>
        <v>53.19</v>
      </c>
      <c r="E96" s="24">
        <v>1</v>
      </c>
      <c r="F96" s="23">
        <f t="shared" si="5"/>
        <v>53.19</v>
      </c>
      <c r="G96" s="23">
        <f t="shared" si="6"/>
        <v>53.19</v>
      </c>
      <c r="H96" s="24">
        <f>VLOOKUP(B96,'Price_List 2020 UA'!B:I,8,)</f>
        <v>39174000</v>
      </c>
      <c r="I96" s="24">
        <f>VLOOKUP(B96,'Price_List 2020 UA'!B:I,6,)</f>
        <v>1</v>
      </c>
      <c r="J96" s="75">
        <f t="shared" si="7"/>
        <v>0</v>
      </c>
    </row>
    <row r="97" spans="1:10" s="77" customFormat="1" ht="11.25" x14ac:dyDescent="0.2">
      <c r="A97" s="74">
        <v>74</v>
      </c>
      <c r="B97" s="2">
        <v>1032886</v>
      </c>
      <c r="C97" s="1" t="str">
        <f>VLOOKUP(B97,'Price_List 2020 UA'!B:H,2,)</f>
        <v>Uponor S-Press Редукція композитна PPSU 75-63</v>
      </c>
      <c r="D97" s="103">
        <f>VLOOKUP(B97,'Price_List 2020 UA'!B:H,3,)</f>
        <v>50.71</v>
      </c>
      <c r="E97" s="24">
        <v>1</v>
      </c>
      <c r="F97" s="23">
        <f t="shared" si="5"/>
        <v>50.71</v>
      </c>
      <c r="G97" s="23">
        <f t="shared" si="6"/>
        <v>50.71</v>
      </c>
      <c r="H97" s="24">
        <f>VLOOKUP(B97,'Price_List 2020 UA'!B:I,8,)</f>
        <v>39174000</v>
      </c>
      <c r="I97" s="24">
        <f>VLOOKUP(B97,'Price_List 2020 UA'!B:I,6,)</f>
        <v>1</v>
      </c>
      <c r="J97" s="75">
        <f t="shared" si="7"/>
        <v>0</v>
      </c>
    </row>
    <row r="98" spans="1:10" s="77" customFormat="1" ht="11.25" x14ac:dyDescent="0.2">
      <c r="A98" s="74">
        <v>75</v>
      </c>
      <c r="B98" s="2">
        <v>1039944</v>
      </c>
      <c r="C98" s="1" t="str">
        <f>VLOOKUP(B98,'Price_List 2020 UA'!B:H,2,)</f>
        <v>Uponor S-Press PLUS Трійник рівнопрохідний PPSU 16-16-16</v>
      </c>
      <c r="D98" s="103">
        <f>VLOOKUP(B98,'Price_List 2020 UA'!B:H,3,)</f>
        <v>4.5</v>
      </c>
      <c r="E98" s="24">
        <v>1</v>
      </c>
      <c r="F98" s="23">
        <f t="shared" si="5"/>
        <v>4.5</v>
      </c>
      <c r="G98" s="23">
        <f t="shared" si="6"/>
        <v>4.5</v>
      </c>
      <c r="H98" s="24">
        <f>VLOOKUP(B98,'Price_List 2020 UA'!B:I,8,)</f>
        <v>39174000</v>
      </c>
      <c r="I98" s="24">
        <f>VLOOKUP(B98,'Price_List 2020 UA'!B:I,6,)</f>
        <v>10</v>
      </c>
      <c r="J98" s="75">
        <f t="shared" si="7"/>
        <v>0</v>
      </c>
    </row>
    <row r="99" spans="1:10" s="77" customFormat="1" ht="11.25" x14ac:dyDescent="0.2">
      <c r="A99" s="74">
        <v>76</v>
      </c>
      <c r="B99" s="2">
        <v>1039945</v>
      </c>
      <c r="C99" s="1" t="str">
        <f>VLOOKUP(B99,'Price_List 2020 UA'!B:H,2,)</f>
        <v>Uponor S-Press PLUS Трійник рівнопрохідний PPSU 20-20-20</v>
      </c>
      <c r="D99" s="103">
        <f>VLOOKUP(B99,'Price_List 2020 UA'!B:H,3,)</f>
        <v>7.19</v>
      </c>
      <c r="E99" s="24">
        <v>1</v>
      </c>
      <c r="F99" s="23">
        <f t="shared" si="5"/>
        <v>7.19</v>
      </c>
      <c r="G99" s="23">
        <f t="shared" si="6"/>
        <v>7.19</v>
      </c>
      <c r="H99" s="24">
        <f>VLOOKUP(B99,'Price_List 2020 UA'!B:I,8,)</f>
        <v>39174000</v>
      </c>
      <c r="I99" s="24">
        <f>VLOOKUP(B99,'Price_List 2020 UA'!B:I,6,)</f>
        <v>10</v>
      </c>
      <c r="J99" s="75">
        <f t="shared" si="7"/>
        <v>0</v>
      </c>
    </row>
    <row r="100" spans="1:10" s="77" customFormat="1" ht="11.25" x14ac:dyDescent="0.2">
      <c r="A100" s="74">
        <v>77</v>
      </c>
      <c r="B100" s="2">
        <v>1039946</v>
      </c>
      <c r="C100" s="1" t="str">
        <f>VLOOKUP(B100,'Price_List 2020 UA'!B:H,2,)</f>
        <v>Uponor S-Press PLUS Трійник рівнопрохідний PPSU 25-25-25</v>
      </c>
      <c r="D100" s="103">
        <f>VLOOKUP(B100,'Price_List 2020 UA'!B:H,3,)</f>
        <v>10.51</v>
      </c>
      <c r="E100" s="24">
        <v>1</v>
      </c>
      <c r="F100" s="23">
        <f t="shared" si="5"/>
        <v>10.51</v>
      </c>
      <c r="G100" s="23">
        <f t="shared" si="6"/>
        <v>10.51</v>
      </c>
      <c r="H100" s="24">
        <f>VLOOKUP(B100,'Price_List 2020 UA'!B:I,8,)</f>
        <v>39174000</v>
      </c>
      <c r="I100" s="24">
        <f>VLOOKUP(B100,'Price_List 2020 UA'!B:I,6,)</f>
        <v>5</v>
      </c>
      <c r="J100" s="75">
        <f t="shared" si="7"/>
        <v>0</v>
      </c>
    </row>
    <row r="101" spans="1:10" s="77" customFormat="1" ht="11.25" x14ac:dyDescent="0.2">
      <c r="A101" s="74">
        <v>78</v>
      </c>
      <c r="B101" s="2">
        <v>1039947</v>
      </c>
      <c r="C101" s="1" t="str">
        <f>VLOOKUP(B101,'Price_List 2020 UA'!B:H,2,)</f>
        <v>Uponor S-Press PLUS Трійник рівнопрохідний PPSU 32-32-32</v>
      </c>
      <c r="D101" s="103">
        <f>VLOOKUP(B101,'Price_List 2020 UA'!B:H,3,)</f>
        <v>15.97</v>
      </c>
      <c r="E101" s="24">
        <v>1</v>
      </c>
      <c r="F101" s="23">
        <f t="shared" si="5"/>
        <v>15.97</v>
      </c>
      <c r="G101" s="23">
        <f t="shared" si="6"/>
        <v>15.97</v>
      </c>
      <c r="H101" s="24">
        <f>VLOOKUP(B101,'Price_List 2020 UA'!B:I,8,)</f>
        <v>39174000</v>
      </c>
      <c r="I101" s="24">
        <f>VLOOKUP(B101,'Price_List 2020 UA'!B:I,6,)</f>
        <v>5</v>
      </c>
      <c r="J101" s="75">
        <f t="shared" si="7"/>
        <v>0</v>
      </c>
    </row>
    <row r="102" spans="1:10" s="77" customFormat="1" ht="11.25" x14ac:dyDescent="0.2">
      <c r="A102" s="74">
        <v>79</v>
      </c>
      <c r="B102" s="2">
        <v>1046390</v>
      </c>
      <c r="C102" s="1" t="str">
        <f>VLOOKUP(B102,'Price_List 2020 UA'!B:H,2,)</f>
        <v>Uponor S-Press Трійник рівнопрохідний PPSU 40-40-40</v>
      </c>
      <c r="D102" s="103">
        <f>VLOOKUP(B102,'Price_List 2020 UA'!B:H,3,)</f>
        <v>29.61</v>
      </c>
      <c r="E102" s="24">
        <v>1</v>
      </c>
      <c r="F102" s="23">
        <f t="shared" si="5"/>
        <v>29.61</v>
      </c>
      <c r="G102" s="23">
        <f t="shared" si="6"/>
        <v>29.61</v>
      </c>
      <c r="H102" s="24">
        <f>VLOOKUP(B102,'Price_List 2020 UA'!B:I,8,)</f>
        <v>39174000</v>
      </c>
      <c r="I102" s="24">
        <f>VLOOKUP(B102,'Price_List 2020 UA'!B:I,6,)</f>
        <v>5</v>
      </c>
      <c r="J102" s="75">
        <f t="shared" si="7"/>
        <v>0</v>
      </c>
    </row>
    <row r="103" spans="1:10" s="77" customFormat="1" ht="11.25" x14ac:dyDescent="0.2">
      <c r="A103" s="74">
        <v>80</v>
      </c>
      <c r="B103" s="2">
        <v>1046391</v>
      </c>
      <c r="C103" s="1" t="str">
        <f>VLOOKUP(B103,'Price_List 2020 UA'!B:H,2,)</f>
        <v>Uponor S-Press Трійник рівнопрохідний PPSU 50-50-50</v>
      </c>
      <c r="D103" s="103">
        <f>VLOOKUP(B103,'Price_List 2020 UA'!B:H,3,)</f>
        <v>34.549999999999997</v>
      </c>
      <c r="E103" s="24">
        <v>1</v>
      </c>
      <c r="F103" s="23">
        <f t="shared" si="5"/>
        <v>34.549999999999997</v>
      </c>
      <c r="G103" s="23">
        <f t="shared" si="6"/>
        <v>34.549999999999997</v>
      </c>
      <c r="H103" s="24">
        <f>VLOOKUP(B103,'Price_List 2020 UA'!B:I,8,)</f>
        <v>39174000</v>
      </c>
      <c r="I103" s="24">
        <f>VLOOKUP(B103,'Price_List 2020 UA'!B:I,6,)</f>
        <v>3</v>
      </c>
      <c r="J103" s="75">
        <f t="shared" si="7"/>
        <v>0</v>
      </c>
    </row>
    <row r="104" spans="1:10" s="77" customFormat="1" ht="11.25" x14ac:dyDescent="0.2">
      <c r="A104" s="74">
        <v>81</v>
      </c>
      <c r="B104" s="2">
        <v>1032887</v>
      </c>
      <c r="C104" s="1" t="str">
        <f>VLOOKUP(B104,'Price_List 2020 UA'!B:H,2,)</f>
        <v>Uponor S-Press Трійник рівнопрохідний PPSU 63-63-63</v>
      </c>
      <c r="D104" s="103">
        <f>VLOOKUP(B104,'Price_List 2020 UA'!B:H,3,)</f>
        <v>60.38</v>
      </c>
      <c r="E104" s="24">
        <v>1</v>
      </c>
      <c r="F104" s="23">
        <f t="shared" si="5"/>
        <v>60.38</v>
      </c>
      <c r="G104" s="23">
        <f t="shared" si="6"/>
        <v>60.38</v>
      </c>
      <c r="H104" s="24">
        <f>VLOOKUP(B104,'Price_List 2020 UA'!B:I,8,)</f>
        <v>39174000</v>
      </c>
      <c r="I104" s="24">
        <f>VLOOKUP(B104,'Price_List 2020 UA'!B:I,6,)</f>
        <v>1</v>
      </c>
      <c r="J104" s="75">
        <f t="shared" si="7"/>
        <v>0</v>
      </c>
    </row>
    <row r="105" spans="1:10" s="77" customFormat="1" ht="11.25" x14ac:dyDescent="0.2">
      <c r="A105" s="74">
        <v>82</v>
      </c>
      <c r="B105" s="2">
        <v>1032888</v>
      </c>
      <c r="C105" s="1" t="str">
        <f>VLOOKUP(B105,'Price_List 2020 UA'!B:H,2,)</f>
        <v>Uponor S-Press Трійник рівнопрохідний PPSU 75-75-75</v>
      </c>
      <c r="D105" s="103">
        <f>VLOOKUP(B105,'Price_List 2020 UA'!B:H,3,)</f>
        <v>100.81</v>
      </c>
      <c r="E105" s="24">
        <v>1</v>
      </c>
      <c r="F105" s="23">
        <f t="shared" si="5"/>
        <v>100.81</v>
      </c>
      <c r="G105" s="23">
        <f t="shared" si="6"/>
        <v>100.81</v>
      </c>
      <c r="H105" s="24">
        <f>VLOOKUP(B105,'Price_List 2020 UA'!B:I,8,)</f>
        <v>39174000</v>
      </c>
      <c r="I105" s="24">
        <f>VLOOKUP(B105,'Price_List 2020 UA'!B:I,6,)</f>
        <v>1</v>
      </c>
      <c r="J105" s="75">
        <f t="shared" si="7"/>
        <v>0</v>
      </c>
    </row>
    <row r="106" spans="1:10" s="77" customFormat="1" ht="11.25" x14ac:dyDescent="0.2">
      <c r="A106" s="74">
        <v>83</v>
      </c>
      <c r="B106" s="2">
        <v>1039948</v>
      </c>
      <c r="C106" s="1" t="str">
        <f>VLOOKUP(B106,'Price_List 2020 UA'!B:H,2,)</f>
        <v>Uponor S-Press PLUS Трійник редукційний PPSU 16-20-16</v>
      </c>
      <c r="D106" s="103">
        <f>VLOOKUP(B106,'Price_List 2020 UA'!B:H,3,)</f>
        <v>7.19</v>
      </c>
      <c r="E106" s="24">
        <v>1</v>
      </c>
      <c r="F106" s="23">
        <f t="shared" si="5"/>
        <v>7.19</v>
      </c>
      <c r="G106" s="23">
        <f t="shared" si="6"/>
        <v>7.19</v>
      </c>
      <c r="H106" s="24">
        <f>VLOOKUP(B106,'Price_List 2020 UA'!B:I,8,)</f>
        <v>39174000</v>
      </c>
      <c r="I106" s="24">
        <f>VLOOKUP(B106,'Price_List 2020 UA'!B:I,6,)</f>
        <v>10</v>
      </c>
      <c r="J106" s="75">
        <f t="shared" si="7"/>
        <v>0</v>
      </c>
    </row>
    <row r="107" spans="1:10" s="77" customFormat="1" ht="11.25" x14ac:dyDescent="0.2">
      <c r="A107" s="74">
        <v>84</v>
      </c>
      <c r="B107" s="2">
        <v>1039949</v>
      </c>
      <c r="C107" s="1" t="str">
        <f>VLOOKUP(B107,'Price_List 2020 UA'!B:H,2,)</f>
        <v>Uponor S-Press PLUS Трійник редукційний PPSU 20-16-16</v>
      </c>
      <c r="D107" s="103">
        <f>VLOOKUP(B107,'Price_List 2020 UA'!B:H,3,)</f>
        <v>7.19</v>
      </c>
      <c r="E107" s="24">
        <v>1</v>
      </c>
      <c r="F107" s="23">
        <f t="shared" si="5"/>
        <v>7.19</v>
      </c>
      <c r="G107" s="23">
        <f t="shared" si="6"/>
        <v>7.19</v>
      </c>
      <c r="H107" s="24">
        <f>VLOOKUP(B107,'Price_List 2020 UA'!B:I,8,)</f>
        <v>39174000</v>
      </c>
      <c r="I107" s="24">
        <f>VLOOKUP(B107,'Price_List 2020 UA'!B:I,6,)</f>
        <v>10</v>
      </c>
      <c r="J107" s="75">
        <f t="shared" si="7"/>
        <v>0</v>
      </c>
    </row>
    <row r="108" spans="1:10" s="77" customFormat="1" ht="11.25" x14ac:dyDescent="0.2">
      <c r="A108" s="74">
        <v>85</v>
      </c>
      <c r="B108" s="2">
        <v>1039950</v>
      </c>
      <c r="C108" s="1" t="str">
        <f>VLOOKUP(B108,'Price_List 2020 UA'!B:H,2,)</f>
        <v>Uponor S-Press PLUS Трійник редукційний PPSU 20-16-20</v>
      </c>
      <c r="D108" s="103">
        <f>VLOOKUP(B108,'Price_List 2020 UA'!B:H,3,)</f>
        <v>7.19</v>
      </c>
      <c r="E108" s="24">
        <v>1</v>
      </c>
      <c r="F108" s="23">
        <f t="shared" si="5"/>
        <v>7.19</v>
      </c>
      <c r="G108" s="23">
        <f t="shared" si="6"/>
        <v>7.19</v>
      </c>
      <c r="H108" s="24">
        <f>VLOOKUP(B108,'Price_List 2020 UA'!B:I,8,)</f>
        <v>39174000</v>
      </c>
      <c r="I108" s="24">
        <f>VLOOKUP(B108,'Price_List 2020 UA'!B:I,6,)</f>
        <v>10</v>
      </c>
      <c r="J108" s="75">
        <f t="shared" si="7"/>
        <v>0</v>
      </c>
    </row>
    <row r="109" spans="1:10" s="77" customFormat="1" ht="11.25" x14ac:dyDescent="0.2">
      <c r="A109" s="74">
        <v>86</v>
      </c>
      <c r="B109" s="2">
        <v>1039951</v>
      </c>
      <c r="C109" s="1" t="str">
        <f>VLOOKUP(B109,'Price_List 2020 UA'!B:H,2,)</f>
        <v>Uponor S-Press PLUS Трійник редукційний PPSU 20-20-16</v>
      </c>
      <c r="D109" s="103">
        <f>VLOOKUP(B109,'Price_List 2020 UA'!B:H,3,)</f>
        <v>7.19</v>
      </c>
      <c r="E109" s="24">
        <v>1</v>
      </c>
      <c r="F109" s="23">
        <f t="shared" si="5"/>
        <v>7.19</v>
      </c>
      <c r="G109" s="23">
        <f t="shared" si="6"/>
        <v>7.19</v>
      </c>
      <c r="H109" s="24">
        <f>VLOOKUP(B109,'Price_List 2020 UA'!B:I,8,)</f>
        <v>39174000</v>
      </c>
      <c r="I109" s="24">
        <f>VLOOKUP(B109,'Price_List 2020 UA'!B:I,6,)</f>
        <v>10</v>
      </c>
      <c r="J109" s="75">
        <f t="shared" si="7"/>
        <v>0</v>
      </c>
    </row>
    <row r="110" spans="1:10" s="77" customFormat="1" ht="11.25" x14ac:dyDescent="0.2">
      <c r="A110" s="74">
        <v>87</v>
      </c>
      <c r="B110" s="2">
        <v>1039952</v>
      </c>
      <c r="C110" s="1" t="str">
        <f>VLOOKUP(B110,'Price_List 2020 UA'!B:H,2,)</f>
        <v>Uponor S-Press PLUS Трійник редукційний PPSU 20-25-20</v>
      </c>
      <c r="D110" s="103">
        <f>VLOOKUP(B110,'Price_List 2020 UA'!B:H,3,)</f>
        <v>9.58</v>
      </c>
      <c r="E110" s="24">
        <v>1</v>
      </c>
      <c r="F110" s="23">
        <f t="shared" si="5"/>
        <v>9.58</v>
      </c>
      <c r="G110" s="23">
        <f t="shared" si="6"/>
        <v>9.58</v>
      </c>
      <c r="H110" s="24">
        <f>VLOOKUP(B110,'Price_List 2020 UA'!B:I,8,)</f>
        <v>39174000</v>
      </c>
      <c r="I110" s="24">
        <f>VLOOKUP(B110,'Price_List 2020 UA'!B:I,6,)</f>
        <v>10</v>
      </c>
      <c r="J110" s="75">
        <f t="shared" si="7"/>
        <v>0</v>
      </c>
    </row>
    <row r="111" spans="1:10" s="77" customFormat="1" ht="11.25" x14ac:dyDescent="0.2">
      <c r="A111" s="74">
        <v>88</v>
      </c>
      <c r="B111" s="2">
        <v>1039953</v>
      </c>
      <c r="C111" s="1" t="str">
        <f>VLOOKUP(B111,'Price_List 2020 UA'!B:H,2,)</f>
        <v>Uponor S-Press PLUS Трійник редукційний PPSU 25-16-16</v>
      </c>
      <c r="D111" s="103">
        <f>VLOOKUP(B111,'Price_List 2020 UA'!B:H,3,)</f>
        <v>10.51</v>
      </c>
      <c r="E111" s="24">
        <v>1</v>
      </c>
      <c r="F111" s="23">
        <f t="shared" si="5"/>
        <v>10.51</v>
      </c>
      <c r="G111" s="23">
        <f t="shared" si="6"/>
        <v>10.51</v>
      </c>
      <c r="H111" s="24">
        <f>VLOOKUP(B111,'Price_List 2020 UA'!B:I,8,)</f>
        <v>39174000</v>
      </c>
      <c r="I111" s="24">
        <f>VLOOKUP(B111,'Price_List 2020 UA'!B:I,6,)</f>
        <v>5</v>
      </c>
      <c r="J111" s="75">
        <f t="shared" si="7"/>
        <v>0</v>
      </c>
    </row>
    <row r="112" spans="1:10" s="77" customFormat="1" ht="11.25" x14ac:dyDescent="0.2">
      <c r="A112" s="74">
        <v>89</v>
      </c>
      <c r="B112" s="2">
        <v>1039954</v>
      </c>
      <c r="C112" s="1" t="str">
        <f>VLOOKUP(B112,'Price_List 2020 UA'!B:H,2,)</f>
        <v>Uponor S-Press PLUS Трійник редукційний PPSU 25-16-20</v>
      </c>
      <c r="D112" s="103">
        <f>VLOOKUP(B112,'Price_List 2020 UA'!B:H,3,)</f>
        <v>10.51</v>
      </c>
      <c r="E112" s="24">
        <v>1</v>
      </c>
      <c r="F112" s="23">
        <f t="shared" si="5"/>
        <v>10.51</v>
      </c>
      <c r="G112" s="23">
        <f t="shared" si="6"/>
        <v>10.51</v>
      </c>
      <c r="H112" s="24">
        <f>VLOOKUP(B112,'Price_List 2020 UA'!B:I,8,)</f>
        <v>39174000</v>
      </c>
      <c r="I112" s="24">
        <f>VLOOKUP(B112,'Price_List 2020 UA'!B:I,6,)</f>
        <v>5</v>
      </c>
      <c r="J112" s="75">
        <f t="shared" si="7"/>
        <v>0</v>
      </c>
    </row>
    <row r="113" spans="1:10" s="77" customFormat="1" ht="11.25" x14ac:dyDescent="0.2">
      <c r="A113" s="74">
        <v>90</v>
      </c>
      <c r="B113" s="2">
        <v>1039955</v>
      </c>
      <c r="C113" s="1" t="str">
        <f>VLOOKUP(B113,'Price_List 2020 UA'!B:H,2,)</f>
        <v>Uponor S-Press PLUS Трійник редукційний PPSU 25-16-25</v>
      </c>
      <c r="D113" s="103">
        <f>VLOOKUP(B113,'Price_List 2020 UA'!B:H,3,)</f>
        <v>10.51</v>
      </c>
      <c r="E113" s="24">
        <v>1</v>
      </c>
      <c r="F113" s="23">
        <f t="shared" si="5"/>
        <v>10.51</v>
      </c>
      <c r="G113" s="23">
        <f t="shared" si="6"/>
        <v>10.51</v>
      </c>
      <c r="H113" s="24">
        <f>VLOOKUP(B113,'Price_List 2020 UA'!B:I,8,)</f>
        <v>39174000</v>
      </c>
      <c r="I113" s="24">
        <f>VLOOKUP(B113,'Price_List 2020 UA'!B:I,6,)</f>
        <v>5</v>
      </c>
      <c r="J113" s="75">
        <f t="shared" si="7"/>
        <v>0</v>
      </c>
    </row>
    <row r="114" spans="1:10" s="77" customFormat="1" ht="11.25" x14ac:dyDescent="0.2">
      <c r="A114" s="74">
        <v>91</v>
      </c>
      <c r="B114" s="2">
        <v>1039956</v>
      </c>
      <c r="C114" s="1" t="str">
        <f>VLOOKUP(B114,'Price_List 2020 UA'!B:H,2,)</f>
        <v>Uponor S-Press PLUS Трійник редукційний PPSU 25-20-20</v>
      </c>
      <c r="D114" s="103">
        <f>VLOOKUP(B114,'Price_List 2020 UA'!B:H,3,)</f>
        <v>10.51</v>
      </c>
      <c r="E114" s="24">
        <v>1</v>
      </c>
      <c r="F114" s="23">
        <f t="shared" si="5"/>
        <v>10.51</v>
      </c>
      <c r="G114" s="23">
        <f t="shared" si="6"/>
        <v>10.51</v>
      </c>
      <c r="H114" s="24">
        <f>VLOOKUP(B114,'Price_List 2020 UA'!B:I,8,)</f>
        <v>39174000</v>
      </c>
      <c r="I114" s="24">
        <f>VLOOKUP(B114,'Price_List 2020 UA'!B:I,6,)</f>
        <v>5</v>
      </c>
      <c r="J114" s="75">
        <f t="shared" si="7"/>
        <v>0</v>
      </c>
    </row>
    <row r="115" spans="1:10" s="77" customFormat="1" ht="11.25" x14ac:dyDescent="0.2">
      <c r="A115" s="74">
        <v>92</v>
      </c>
      <c r="B115" s="2">
        <v>1039957</v>
      </c>
      <c r="C115" s="1" t="str">
        <f>VLOOKUP(B115,'Price_List 2020 UA'!B:H,2,)</f>
        <v>Uponor S-Press PLUS Трійник редукційний PPSU 25-20-25</v>
      </c>
      <c r="D115" s="103">
        <f>VLOOKUP(B115,'Price_List 2020 UA'!B:H,3,)</f>
        <v>10.51</v>
      </c>
      <c r="E115" s="24">
        <v>1</v>
      </c>
      <c r="F115" s="23">
        <f t="shared" si="5"/>
        <v>10.51</v>
      </c>
      <c r="G115" s="23">
        <f t="shared" si="6"/>
        <v>10.51</v>
      </c>
      <c r="H115" s="24">
        <f>VLOOKUP(B115,'Price_List 2020 UA'!B:I,8,)</f>
        <v>39174000</v>
      </c>
      <c r="I115" s="24">
        <f>VLOOKUP(B115,'Price_List 2020 UA'!B:I,6,)</f>
        <v>5</v>
      </c>
      <c r="J115" s="75">
        <f t="shared" si="7"/>
        <v>0</v>
      </c>
    </row>
    <row r="116" spans="1:10" s="77" customFormat="1" ht="11.25" x14ac:dyDescent="0.2">
      <c r="A116" s="74">
        <v>93</v>
      </c>
      <c r="B116" s="2">
        <v>1039958</v>
      </c>
      <c r="C116" s="1" t="str">
        <f>VLOOKUP(B116,'Price_List 2020 UA'!B:H,2,)</f>
        <v>Uponor S-Press PLUS Трійник редукційний PPSU 32-16-32</v>
      </c>
      <c r="D116" s="103">
        <f>VLOOKUP(B116,'Price_List 2020 UA'!B:H,3,)</f>
        <v>15.97</v>
      </c>
      <c r="E116" s="24">
        <v>1</v>
      </c>
      <c r="F116" s="23">
        <f t="shared" si="5"/>
        <v>15.97</v>
      </c>
      <c r="G116" s="23">
        <f t="shared" si="6"/>
        <v>15.97</v>
      </c>
      <c r="H116" s="24">
        <f>VLOOKUP(B116,'Price_List 2020 UA'!B:I,8,)</f>
        <v>39174000</v>
      </c>
      <c r="I116" s="24">
        <f>VLOOKUP(B116,'Price_List 2020 UA'!B:I,6,)</f>
        <v>5</v>
      </c>
      <c r="J116" s="75">
        <f t="shared" si="7"/>
        <v>0</v>
      </c>
    </row>
    <row r="117" spans="1:10" s="77" customFormat="1" ht="11.25" x14ac:dyDescent="0.2">
      <c r="A117" s="74">
        <v>94</v>
      </c>
      <c r="B117" s="2">
        <v>1039959</v>
      </c>
      <c r="C117" s="1" t="str">
        <f>VLOOKUP(B117,'Price_List 2020 UA'!B:H,2,)</f>
        <v>Uponor S-Press PLUS Трійник редукційний PPSU 32-20-32</v>
      </c>
      <c r="D117" s="103">
        <f>VLOOKUP(B117,'Price_List 2020 UA'!B:H,3,)</f>
        <v>15.97</v>
      </c>
      <c r="E117" s="24">
        <v>1</v>
      </c>
      <c r="F117" s="23">
        <f t="shared" si="5"/>
        <v>15.97</v>
      </c>
      <c r="G117" s="23">
        <f t="shared" si="6"/>
        <v>15.97</v>
      </c>
      <c r="H117" s="24">
        <f>VLOOKUP(B117,'Price_List 2020 UA'!B:I,8,)</f>
        <v>39174000</v>
      </c>
      <c r="I117" s="24">
        <f>VLOOKUP(B117,'Price_List 2020 UA'!B:I,6,)</f>
        <v>5</v>
      </c>
      <c r="J117" s="75">
        <f t="shared" si="7"/>
        <v>0</v>
      </c>
    </row>
    <row r="118" spans="1:10" s="77" customFormat="1" ht="11.25" x14ac:dyDescent="0.2">
      <c r="A118" s="74">
        <v>95</v>
      </c>
      <c r="B118" s="2">
        <v>1039960</v>
      </c>
      <c r="C118" s="1" t="str">
        <f>VLOOKUP(B118,'Price_List 2020 UA'!B:H,2,)</f>
        <v>Uponor S-Press PLUS Трійник редукційний PPSU 32-25-25</v>
      </c>
      <c r="D118" s="103">
        <f>VLOOKUP(B118,'Price_List 2020 UA'!B:H,3,)</f>
        <v>15.97</v>
      </c>
      <c r="E118" s="24">
        <v>1</v>
      </c>
      <c r="F118" s="23">
        <f t="shared" si="5"/>
        <v>15.97</v>
      </c>
      <c r="G118" s="23">
        <f t="shared" si="6"/>
        <v>15.97</v>
      </c>
      <c r="H118" s="24">
        <f>VLOOKUP(B118,'Price_List 2020 UA'!B:I,8,)</f>
        <v>39174000</v>
      </c>
      <c r="I118" s="24">
        <f>VLOOKUP(B118,'Price_List 2020 UA'!B:I,6,)</f>
        <v>5</v>
      </c>
      <c r="J118" s="75">
        <f t="shared" si="7"/>
        <v>0</v>
      </c>
    </row>
    <row r="119" spans="1:10" s="77" customFormat="1" ht="11.25" x14ac:dyDescent="0.2">
      <c r="A119" s="74">
        <v>96</v>
      </c>
      <c r="B119" s="2">
        <v>1039961</v>
      </c>
      <c r="C119" s="1" t="str">
        <f>VLOOKUP(B119,'Price_List 2020 UA'!B:H,2,)</f>
        <v>Uponor S-Press PLUS Трійник редукційний PPSU 32-25-32</v>
      </c>
      <c r="D119" s="103">
        <f>VLOOKUP(B119,'Price_List 2020 UA'!B:H,3,)</f>
        <v>15.97</v>
      </c>
      <c r="E119" s="24">
        <v>1</v>
      </c>
      <c r="F119" s="23">
        <f t="shared" si="5"/>
        <v>15.97</v>
      </c>
      <c r="G119" s="23">
        <f t="shared" si="6"/>
        <v>15.97</v>
      </c>
      <c r="H119" s="24">
        <f>VLOOKUP(B119,'Price_List 2020 UA'!B:I,8,)</f>
        <v>39174000</v>
      </c>
      <c r="I119" s="24">
        <f>VLOOKUP(B119,'Price_List 2020 UA'!B:I,6,)</f>
        <v>5</v>
      </c>
      <c r="J119" s="75">
        <f t="shared" si="7"/>
        <v>0</v>
      </c>
    </row>
    <row r="120" spans="1:10" s="77" customFormat="1" ht="11.25" x14ac:dyDescent="0.2">
      <c r="A120" s="74">
        <v>97</v>
      </c>
      <c r="B120" s="2">
        <v>1039962</v>
      </c>
      <c r="C120" s="1" t="str">
        <f>VLOOKUP(B120,'Price_List 2020 UA'!B:H,2,)</f>
        <v>Uponor S-Press Трійник редукційний PPSU 40-20-40</v>
      </c>
      <c r="D120" s="103">
        <f>VLOOKUP(B120,'Price_List 2020 UA'!B:H,3,)</f>
        <v>26.4</v>
      </c>
      <c r="E120" s="24">
        <v>1</v>
      </c>
      <c r="F120" s="23">
        <f t="shared" si="5"/>
        <v>26.4</v>
      </c>
      <c r="G120" s="23">
        <f t="shared" si="6"/>
        <v>26.4</v>
      </c>
      <c r="H120" s="24">
        <f>VLOOKUP(B120,'Price_List 2020 UA'!B:I,8,)</f>
        <v>39174000</v>
      </c>
      <c r="I120" s="24">
        <f>VLOOKUP(B120,'Price_List 2020 UA'!B:I,6,)</f>
        <v>5</v>
      </c>
      <c r="J120" s="75">
        <f t="shared" si="7"/>
        <v>0</v>
      </c>
    </row>
    <row r="121" spans="1:10" s="77" customFormat="1" ht="11.25" x14ac:dyDescent="0.2">
      <c r="A121" s="74">
        <v>98</v>
      </c>
      <c r="B121" s="2">
        <v>1039963</v>
      </c>
      <c r="C121" s="1" t="str">
        <f>VLOOKUP(B121,'Price_List 2020 UA'!B:H,2,)</f>
        <v>Uponor S-Press Трійник редукційний PPSU 40-25-32</v>
      </c>
      <c r="D121" s="103">
        <f>VLOOKUP(B121,'Price_List 2020 UA'!B:H,3,)</f>
        <v>26.4</v>
      </c>
      <c r="E121" s="24">
        <v>1</v>
      </c>
      <c r="F121" s="23">
        <f t="shared" si="5"/>
        <v>26.4</v>
      </c>
      <c r="G121" s="23">
        <f t="shared" si="6"/>
        <v>26.4</v>
      </c>
      <c r="H121" s="24">
        <f>VLOOKUP(B121,'Price_List 2020 UA'!B:I,8,)</f>
        <v>39174000</v>
      </c>
      <c r="I121" s="24">
        <f>VLOOKUP(B121,'Price_List 2020 UA'!B:I,6,)</f>
        <v>5</v>
      </c>
      <c r="J121" s="75">
        <f t="shared" si="7"/>
        <v>0</v>
      </c>
    </row>
    <row r="122" spans="1:10" s="77" customFormat="1" ht="11.25" x14ac:dyDescent="0.2">
      <c r="A122" s="74">
        <v>99</v>
      </c>
      <c r="B122" s="2">
        <v>1039964</v>
      </c>
      <c r="C122" s="1" t="str">
        <f>VLOOKUP(B122,'Price_List 2020 UA'!B:H,2,)</f>
        <v>Uponor S-Press Трійник редукційний PPSU 40-25-40</v>
      </c>
      <c r="D122" s="103">
        <f>VLOOKUP(B122,'Price_List 2020 UA'!B:H,3,)</f>
        <v>26.4</v>
      </c>
      <c r="E122" s="24">
        <v>1</v>
      </c>
      <c r="F122" s="23">
        <f t="shared" si="5"/>
        <v>26.4</v>
      </c>
      <c r="G122" s="23">
        <f t="shared" si="6"/>
        <v>26.4</v>
      </c>
      <c r="H122" s="24">
        <f>VLOOKUP(B122,'Price_List 2020 UA'!B:I,8,)</f>
        <v>39174000</v>
      </c>
      <c r="I122" s="24">
        <f>VLOOKUP(B122,'Price_List 2020 UA'!B:I,6,)</f>
        <v>5</v>
      </c>
      <c r="J122" s="75">
        <f t="shared" si="7"/>
        <v>0</v>
      </c>
    </row>
    <row r="123" spans="1:10" s="77" customFormat="1" ht="11.25" x14ac:dyDescent="0.2">
      <c r="A123" s="74">
        <v>100</v>
      </c>
      <c r="B123" s="2">
        <v>1039965</v>
      </c>
      <c r="C123" s="1" t="str">
        <f>VLOOKUP(B123,'Price_List 2020 UA'!B:H,2,)</f>
        <v>Uponor S-Press Трійник редукційний PPSU 40-32-32</v>
      </c>
      <c r="D123" s="103">
        <f>VLOOKUP(B123,'Price_List 2020 UA'!B:H,3,)</f>
        <v>26.4</v>
      </c>
      <c r="E123" s="24">
        <v>1</v>
      </c>
      <c r="F123" s="23">
        <f t="shared" si="5"/>
        <v>26.4</v>
      </c>
      <c r="G123" s="23">
        <f t="shared" si="6"/>
        <v>26.4</v>
      </c>
      <c r="H123" s="24">
        <f>VLOOKUP(B123,'Price_List 2020 UA'!B:I,8,)</f>
        <v>39174000</v>
      </c>
      <c r="I123" s="24">
        <f>VLOOKUP(B123,'Price_List 2020 UA'!B:I,6,)</f>
        <v>5</v>
      </c>
      <c r="J123" s="75">
        <f t="shared" si="7"/>
        <v>0</v>
      </c>
    </row>
    <row r="124" spans="1:10" x14ac:dyDescent="0.2">
      <c r="C124" s="79"/>
      <c r="D124" s="80" t="s">
        <v>645</v>
      </c>
      <c r="E124" s="81"/>
      <c r="F124" s="82"/>
      <c r="G124" s="103">
        <f>SUM(G24:G123)</f>
        <v>2769.4700000000012</v>
      </c>
      <c r="H124" s="83"/>
      <c r="J124" s="84"/>
    </row>
    <row r="125" spans="1:10" x14ac:dyDescent="0.2">
      <c r="F125" s="86"/>
      <c r="G125" s="86"/>
      <c r="H125" s="86"/>
      <c r="J125" s="87"/>
    </row>
  </sheetData>
  <mergeCells count="19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20:H20"/>
    <mergeCell ref="A13:B13"/>
    <mergeCell ref="A15:B15"/>
    <mergeCell ref="A16:B16"/>
    <mergeCell ref="A17:B17"/>
    <mergeCell ref="A18:B18"/>
    <mergeCell ref="A19:B19"/>
  </mergeCells>
  <conditionalFormatting sqref="B342:B1048576 B1:B19 B21:B22">
    <cfRule type="duplicateValues" dxfId="6" priority="69"/>
  </conditionalFormatting>
  <conditionalFormatting sqref="B342:B1048576">
    <cfRule type="duplicateValues" dxfId="5" priority="68"/>
  </conditionalFormatting>
  <conditionalFormatting sqref="H24:J123">
    <cfRule type="expression" dxfId="4" priority="54">
      <formula>(H24/K24-INT(H24/K24))&lt;&gt;0</formula>
    </cfRule>
  </conditionalFormatting>
  <conditionalFormatting sqref="B25:B123">
    <cfRule type="duplicateValues" dxfId="3" priority="4"/>
  </conditionalFormatting>
  <conditionalFormatting sqref="B25:B123">
    <cfRule type="duplicateValues" dxfId="2" priority="5"/>
  </conditionalFormatting>
  <conditionalFormatting sqref="B24:B123">
    <cfRule type="duplicateValues" dxfId="1" priority="6"/>
  </conditionalFormatting>
  <conditionalFormatting sqref="I23:J23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54" fitToHeight="2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DFA1DC9A54C24F8DCAF2C156D8BF9E" ma:contentTypeVersion="13" ma:contentTypeDescription="Create a new document." ma:contentTypeScope="" ma:versionID="fad8c0c98323e81ccb864ae8b1b94023">
  <xsd:schema xmlns:xsd="http://www.w3.org/2001/XMLSchema" xmlns:xs="http://www.w3.org/2001/XMLSchema" xmlns:p="http://schemas.microsoft.com/office/2006/metadata/properties" xmlns:ns3="3e0a144f-5725-4228-b70a-a79830014656" xmlns:ns4="a3601470-56e0-43a7-9107-5a8d8908f6e8" targetNamespace="http://schemas.microsoft.com/office/2006/metadata/properties" ma:root="true" ma:fieldsID="4baa4ab77175489d653853d55c9f1281" ns3:_="" ns4:_="">
    <xsd:import namespace="3e0a144f-5725-4228-b70a-a79830014656"/>
    <xsd:import namespace="a3601470-56e0-43a7-9107-5a8d8908f6e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0a144f-5725-4228-b70a-a798300146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601470-56e0-43a7-9107-5a8d8908f6e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D96EB5-5568-4CDA-B507-AF8857AC08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205C9A-85D2-459D-BED1-8C0DF2B18EA8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a3601470-56e0-43a7-9107-5a8d8908f6e8"/>
    <ds:schemaRef ds:uri="http://purl.org/dc/dcmitype/"/>
    <ds:schemaRef ds:uri="http://schemas.microsoft.com/office/2006/metadata/properties"/>
    <ds:schemaRef ds:uri="http://schemas.openxmlformats.org/package/2006/metadata/core-properties"/>
    <ds:schemaRef ds:uri="3e0a144f-5725-4228-b70a-a79830014656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F7B7FB6-C258-43AA-A012-5D344C7D57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0a144f-5725-4228-b70a-a79830014656"/>
    <ds:schemaRef ds:uri="a3601470-56e0-43a7-9107-5a8d8908f6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Price_List 2020 UA</vt:lpstr>
      <vt:lpstr>Шаблон КП</vt:lpstr>
      <vt:lpstr>ORDER REQUEST</vt:lpstr>
      <vt:lpstr>'ORDER REQUEST'!Область_печати</vt:lpstr>
      <vt:lpstr>'Price_List 2020 UA'!Область_печати</vt:lpstr>
      <vt:lpstr>'Шаблон КП'!Область_печати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Усідус Віталій</cp:lastModifiedBy>
  <cp:lastPrinted>2020-05-06T08:17:19Z</cp:lastPrinted>
  <dcterms:created xsi:type="dcterms:W3CDTF">2019-03-12T12:59:55Z</dcterms:created>
  <dcterms:modified xsi:type="dcterms:W3CDTF">2021-01-29T13:31:20Z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98db05b-8d0f-4671-968e-683e694bb3b1_Enabled">
    <vt:lpwstr>True</vt:lpwstr>
  </property>
  <property fmtid="{D5CDD505-2E9C-101B-9397-08002B2CF9AE}" pid="3" name="MSIP_Label_d98db05b-8d0f-4671-968e-683e694bb3b1_SiteId">
    <vt:lpwstr>a4f1aa99-bd23-4521-a3c0-1d07bdce1616</vt:lpwstr>
  </property>
  <property fmtid="{D5CDD505-2E9C-101B-9397-08002B2CF9AE}" pid="4" name="MSIP_Label_d98db05b-8d0f-4671-968e-683e694bb3b1_Owner">
    <vt:lpwstr>a.dobrovolsky@uponor.com</vt:lpwstr>
  </property>
  <property fmtid="{D5CDD505-2E9C-101B-9397-08002B2CF9AE}" pid="5" name="MSIP_Label_d98db05b-8d0f-4671-968e-683e694bb3b1_SetDate">
    <vt:lpwstr>2020-02-24T14:06:21.6903919Z</vt:lpwstr>
  </property>
  <property fmtid="{D5CDD505-2E9C-101B-9397-08002B2CF9AE}" pid="6" name="MSIP_Label_d98db05b-8d0f-4671-968e-683e694bb3b1_Name">
    <vt:lpwstr>Internal</vt:lpwstr>
  </property>
  <property fmtid="{D5CDD505-2E9C-101B-9397-08002B2CF9AE}" pid="7" name="MSIP_Label_d98db05b-8d0f-4671-968e-683e694bb3b1_Application">
    <vt:lpwstr>Microsoft Azure Information Protection</vt:lpwstr>
  </property>
  <property fmtid="{D5CDD505-2E9C-101B-9397-08002B2CF9AE}" pid="8" name="MSIP_Label_d98db05b-8d0f-4671-968e-683e694bb3b1_ActionId">
    <vt:lpwstr>16454bbc-b85d-40e7-8184-7d93ea8b02ca</vt:lpwstr>
  </property>
  <property fmtid="{D5CDD505-2E9C-101B-9397-08002B2CF9AE}" pid="9" name="MSIP_Label_d98db05b-8d0f-4671-968e-683e694bb3b1_Extended_MSFT_Method">
    <vt:lpwstr>Automatic</vt:lpwstr>
  </property>
  <property fmtid="{D5CDD505-2E9C-101B-9397-08002B2CF9AE}" pid="10" name="Sensitivity">
    <vt:lpwstr>Internal</vt:lpwstr>
  </property>
  <property fmtid="{D5CDD505-2E9C-101B-9397-08002B2CF9AE}" pid="11" name="ContentTypeId">
    <vt:lpwstr>0x01010085DFA1DC9A54C24F8DCAF2C156D8BF9E</vt:lpwstr>
  </property>
</Properties>
</file>